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80" windowWidth="14355" windowHeight="4620"/>
  </bookViews>
  <sheets>
    <sheet name="ແຜນເດືອນ 5-7" sheetId="9" r:id="rId1"/>
    <sheet name="ແຜນເດືອນ 5" sheetId="10" r:id="rId2"/>
    <sheet name="ແຜນເດືອນ 6" sheetId="11" r:id="rId3"/>
    <sheet name="ແຜນເດືອນ 7" sheetId="12" r:id="rId4"/>
  </sheets>
  <definedNames>
    <definedName name="_xlnm.Print_Titles" localSheetId="0">'ແຜນເດືອນ 5-7'!$3:$4</definedName>
  </definedNames>
  <calcPr calcId="125725"/>
</workbook>
</file>

<file path=xl/calcChain.xml><?xml version="1.0" encoding="utf-8"?>
<calcChain xmlns="http://schemas.openxmlformats.org/spreadsheetml/2006/main">
  <c r="H30" i="9"/>
  <c r="K30" s="1"/>
  <c r="H38"/>
  <c r="K38" s="1"/>
  <c r="H37"/>
  <c r="K37" s="1"/>
  <c r="H36"/>
  <c r="K36" s="1"/>
  <c r="J35"/>
  <c r="H35"/>
  <c r="H34"/>
  <c r="K34" s="1"/>
  <c r="H33"/>
  <c r="K33" s="1"/>
  <c r="H32"/>
  <c r="K32" s="1"/>
  <c r="H31"/>
  <c r="K31" s="1"/>
  <c r="J28"/>
  <c r="H28"/>
  <c r="J27"/>
  <c r="H27"/>
  <c r="H13"/>
  <c r="H13" i="12"/>
  <c r="H13" i="11"/>
  <c r="H11" i="10"/>
  <c r="K26" i="9" l="1"/>
  <c r="K48" s="1"/>
  <c r="K27"/>
  <c r="K28"/>
  <c r="K35"/>
  <c r="H19"/>
  <c r="K19" s="1"/>
  <c r="H17" i="10"/>
  <c r="K17" s="1"/>
  <c r="K13" i="9" l="1"/>
  <c r="H11"/>
  <c r="K11" s="1"/>
  <c r="J8"/>
  <c r="J7"/>
  <c r="H8"/>
  <c r="H7"/>
  <c r="H19" i="12"/>
  <c r="K19" s="1"/>
  <c r="H19" i="11"/>
  <c r="K19" s="1"/>
  <c r="H18" i="12"/>
  <c r="K18" s="1"/>
  <c r="H17"/>
  <c r="K17" s="1"/>
  <c r="H16"/>
  <c r="K16" s="1"/>
  <c r="J15"/>
  <c r="H15"/>
  <c r="H14"/>
  <c r="K14" s="1"/>
  <c r="K13"/>
  <c r="H12"/>
  <c r="K12" s="1"/>
  <c r="H11"/>
  <c r="K11" s="1"/>
  <c r="J9"/>
  <c r="H9"/>
  <c r="J8"/>
  <c r="H8"/>
  <c r="H25"/>
  <c r="K25" s="1"/>
  <c r="H24"/>
  <c r="K24" s="1"/>
  <c r="H23"/>
  <c r="K23" s="1"/>
  <c r="H22"/>
  <c r="K22" s="1"/>
  <c r="H21"/>
  <c r="K21" s="1"/>
  <c r="H18" i="11"/>
  <c r="K18" s="1"/>
  <c r="H17"/>
  <c r="K17" s="1"/>
  <c r="H16"/>
  <c r="K16" s="1"/>
  <c r="J15"/>
  <c r="H15"/>
  <c r="H14"/>
  <c r="K14" s="1"/>
  <c r="K13"/>
  <c r="H12"/>
  <c r="K12" s="1"/>
  <c r="H11"/>
  <c r="K11" s="1"/>
  <c r="J9"/>
  <c r="H9"/>
  <c r="J8"/>
  <c r="H8"/>
  <c r="H27" i="10"/>
  <c r="K27" s="1"/>
  <c r="K26" s="1"/>
  <c r="H25"/>
  <c r="K25" s="1"/>
  <c r="K24" s="1"/>
  <c r="J24"/>
  <c r="J22"/>
  <c r="H22"/>
  <c r="H16"/>
  <c r="K16" s="1"/>
  <c r="H15"/>
  <c r="K15" s="1"/>
  <c r="H14"/>
  <c r="K14" s="1"/>
  <c r="J13"/>
  <c r="H13"/>
  <c r="H12"/>
  <c r="K12" s="1"/>
  <c r="K11"/>
  <c r="H10"/>
  <c r="K10" s="1"/>
  <c r="H9"/>
  <c r="K9" s="1"/>
  <c r="J7"/>
  <c r="H7"/>
  <c r="J6"/>
  <c r="H6"/>
  <c r="K6" s="1"/>
  <c r="J5"/>
  <c r="H5"/>
  <c r="K5" s="1"/>
  <c r="H45" i="9"/>
  <c r="K45" s="1"/>
  <c r="H46"/>
  <c r="K46" s="1"/>
  <c r="H47"/>
  <c r="K47" s="1"/>
  <c r="H44"/>
  <c r="K44" s="1"/>
  <c r="H43"/>
  <c r="K43" s="1"/>
  <c r="H40"/>
  <c r="K40" s="1"/>
  <c r="K39" s="1"/>
  <c r="J6"/>
  <c r="H6"/>
  <c r="J26"/>
  <c r="J24"/>
  <c r="H24"/>
  <c r="H10"/>
  <c r="K10" s="1"/>
  <c r="H18"/>
  <c r="K18" s="1"/>
  <c r="H17"/>
  <c r="K17" s="1"/>
  <c r="H16"/>
  <c r="K16" s="1"/>
  <c r="J15"/>
  <c r="H15"/>
  <c r="H14"/>
  <c r="K14" s="1"/>
  <c r="H12"/>
  <c r="K12" s="1"/>
  <c r="K42" l="1"/>
  <c r="K7" i="10"/>
  <c r="K13"/>
  <c r="K20" i="12"/>
  <c r="K4" i="10"/>
  <c r="K8" i="12"/>
  <c r="K9"/>
  <c r="K15"/>
  <c r="K8" i="11"/>
  <c r="K7" s="1"/>
  <c r="K9"/>
  <c r="K15"/>
  <c r="K22" i="10"/>
  <c r="K21" s="1"/>
  <c r="K6" i="9"/>
  <c r="K7"/>
  <c r="K8"/>
  <c r="K15"/>
  <c r="K24"/>
  <c r="K23" s="1"/>
  <c r="K7" i="12" l="1"/>
  <c r="K26" s="1"/>
  <c r="K5" i="9"/>
  <c r="K29" i="10"/>
  <c r="K20" i="11"/>
</calcChain>
</file>

<file path=xl/sharedStrings.xml><?xml version="1.0" encoding="utf-8"?>
<sst xmlns="http://schemas.openxmlformats.org/spreadsheetml/2006/main" count="241" uniqueCount="74">
  <si>
    <t>ລ/ດ</t>
  </si>
  <si>
    <t>ພາກສ່ວນເຄື່ອນໄຫວ</t>
  </si>
  <si>
    <t>ກິດຈະກໍາ</t>
  </si>
  <si>
    <t>ຈ/ນ</t>
  </si>
  <si>
    <t>ຄົນ</t>
  </si>
  <si>
    <t>ວັນ</t>
  </si>
  <si>
    <t>ຄັ້ງ</t>
  </si>
  <si>
    <t>ຕໍ່ວັນ</t>
  </si>
  <si>
    <t>ອ/ຕກິນ</t>
  </si>
  <si>
    <t>ລວມ</t>
  </si>
  <si>
    <t>ກີບ</t>
  </si>
  <si>
    <t>ອ/ຕທີ່ພັກ</t>
  </si>
  <si>
    <t>ຕໍ່ຄົນ</t>
  </si>
  <si>
    <t>ລວມເງິນ</t>
  </si>
  <si>
    <t>ຜູ້ຮັບຜິດຊອບ</t>
  </si>
  <si>
    <t>ຄືນ</t>
  </si>
  <si>
    <t>ອັດເອກະສານ</t>
  </si>
  <si>
    <t>ເຈ້ຽ A4</t>
  </si>
  <si>
    <t>ບໍລິຫານອື່ນໆທີ່ຈໍາເປັນ</t>
  </si>
  <si>
    <t>ພະນັກງານສະຫະພັນແມ່ຍິງແຂວງ</t>
  </si>
  <si>
    <t>ຄ່າຂ້າມເຮືອບັກ</t>
  </si>
  <si>
    <t xml:space="preserve">ຫລວງພະບາງ, ວັນທີ. . . . . . . . . . . . . . . . </t>
  </si>
  <si>
    <t>ການເງິນ</t>
  </si>
  <si>
    <t>ປະທານສະຫະພັນແມ່ຍິງແຂວງ</t>
  </si>
  <si>
    <t>ຫອ້ງການປະສານງານໂຄງການ TABI</t>
  </si>
  <si>
    <t>ປະຈໍາແຂວງ ຫລວງພະບາງ</t>
  </si>
  <si>
    <t>ບັດອິນເຕີແນັດ</t>
  </si>
  <si>
    <t>ບັດໂທລະສັບ</t>
  </si>
  <si>
    <t xml:space="preserve">ເງິນຄ່າຕອບແທນ ອສບ </t>
  </si>
  <si>
    <t>ຕິດຕໍ່ພົວພັນ</t>
  </si>
  <si>
    <t>ນໍ້າມັນລົດໃຫ່ຍ ສຍຂ</t>
  </si>
  <si>
    <t>ພະນັກງານສະຫະພັນແມ່ຍິງເມືອງ ຈອມເພັດ</t>
  </si>
  <si>
    <t>ຈອມເພັດ</t>
  </si>
  <si>
    <t xml:space="preserve">ນາງ ວິໄລພອນ </t>
  </si>
  <si>
    <t xml:space="preserve">ທ້າວ ແກ້ວ </t>
  </si>
  <si>
    <t>ນ. ບົວຈັນ</t>
  </si>
  <si>
    <t>ນາງ ຈັນສຸກ</t>
  </si>
  <si>
    <t>ນາງ ວິໄລພອນ</t>
  </si>
  <si>
    <t>ກອງປະຊຸມປຶກສາຫາລື</t>
  </si>
  <si>
    <t>ຮອງປະທານສະຫະພັນແມ່ຍິງແຂວງ</t>
  </si>
  <si>
    <t>ນາງ ບົວຈັນ</t>
  </si>
  <si>
    <t xml:space="preserve">ນາງ ສີວິໄລ </t>
  </si>
  <si>
    <t>ປະເມີນຄວາມຮູ້ຜູ້ເຂົ້າຝຶກອົບຮົມເຕັກນິກວິທີການປູກເຫັດບົດ, ເຫັດຂາວ</t>
  </si>
  <si>
    <t>ຕິດຕາມກການໃຊ້ນ້ຳລິນບ້ານຊຳອໍ້</t>
  </si>
  <si>
    <t>ນັກຝຶກອົບຮົມຈຳນວນ 2 ບ້ານ</t>
  </si>
  <si>
    <t>ຕິດຕາມການບັນທຶກຂໍ້ມູນການເກັບເຫັດຂອງຊາວບ້ານ</t>
  </si>
  <si>
    <t>ເກັບກໍາຂ້ມູນຄອບຄົວ, ພົນລະເມືອງ ຂອງບ້ານເປົ້າໝາຍ</t>
  </si>
  <si>
    <t xml:space="preserve"> ຈັດກອງປະຊຸມສະຫລຸບ,ລາຍງານການປະຕິບັດກິດຈະກໍາ</t>
  </si>
  <si>
    <t>ສະຫະພັນແມ່ຍິງເມືອງຈອມເພັດ</t>
  </si>
  <si>
    <t>ສະຫະພັນແມ່ຍິງແຂວງ</t>
  </si>
  <si>
    <t>ເຈັ້ຍເອຊີ</t>
  </si>
  <si>
    <t>ກອບປີເອກະສານ</t>
  </si>
  <si>
    <t>ນ້ຳມັນແມ່ຍິງເມືອງ</t>
  </si>
  <si>
    <t>ລວມທັງຫມົດ</t>
  </si>
  <si>
    <t>ແຜນງົບປະມານ ປະຈຳ ເດືອນ 5 ( ພຶດສະພາ ) 2015</t>
  </si>
  <si>
    <t>ຕິດຕາມການນຳໃຊ້ນ້ຳລິນບ້ານຊຳອໍ້</t>
  </si>
  <si>
    <t>ແຜນງົບປະມານ ປະຈຳ ເດືອນ 6 2014</t>
  </si>
  <si>
    <t>ແຜນງົບປະມານ ປະຈຳ ເດືອນ  7(ກໍລະກົດ) 2014</t>
  </si>
  <si>
    <t xml:space="preserve">ພະນັກງານສະຫະພັນແມ່ຍິງເມືອງ </t>
  </si>
  <si>
    <t>ເງິນຕອບແທນແຮງງານຂອງ ອສບ</t>
  </si>
  <si>
    <t>ເງິນຄ່າຕອບແທນແຮງງານຂອງ ອສບ</t>
  </si>
  <si>
    <t>ຄະນະບ້ານ, ປະທານສະຫະພັນແມ່ຍິງບ້ານ</t>
  </si>
  <si>
    <t>ບ້ານລະ 5 ຄົນ</t>
  </si>
  <si>
    <t>ຄະນະບ້ານ, ປະທານສະຫະພັນແມ່ຍິງ</t>
  </si>
  <si>
    <t>ບ້ານໆ ລະ 5 ຄົນ</t>
  </si>
  <si>
    <t>ຄະນະບ້ານ 5 ບ້ານເປົ້າໝາຍ</t>
  </si>
  <si>
    <t>(ສິບສີ່ລ້ານ ສາມແສນ ສາມສິບຫ້າພັນ ກີບ )</t>
  </si>
  <si>
    <t>(ສາມລ້ານ ເຈັດແສນ ແປດສິບຫ້າພັນ ກີບ )</t>
  </si>
  <si>
    <t>( ສີ່ລ້ານ  ຫົກສິບພັນ ກີບ )</t>
  </si>
  <si>
    <t>ແຜນງົບປະມານ ປະຈຳ ເດືອນ 5 - 6/2015</t>
  </si>
  <si>
    <t>ເງິນຄ່າຕອບແທນ ອສບ(10/014-5/015)</t>
  </si>
  <si>
    <t>ເງິນຄ່າຕອບແທນ ອສບ(6/015)</t>
  </si>
  <si>
    <t>(ສິບແປດລ້ານ ສີ່ແສນ ສາມສິບພັນ ກີບ )</t>
  </si>
  <si>
    <t>ເຈັ້ຍA4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</si>
</sst>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11">
    <font>
      <sz val="11"/>
      <color theme="1"/>
      <name val="Calibri"/>
      <family val="2"/>
      <scheme val="minor"/>
    </font>
    <font>
      <sz val="12"/>
      <color theme="5" tint="-0.499984740745262"/>
      <name val="Saysettha OT"/>
      <family val="2"/>
    </font>
    <font>
      <b/>
      <sz val="12"/>
      <color theme="5" tint="-0.499984740745262"/>
      <name val="Saysettha OT"/>
      <family val="2"/>
    </font>
    <font>
      <b/>
      <u/>
      <sz val="12"/>
      <color theme="5" tint="-0.499984740745262"/>
      <name val="Saysettha OT"/>
      <family val="2"/>
    </font>
    <font>
      <b/>
      <i/>
      <sz val="14"/>
      <color theme="5" tint="-0.499984740745262"/>
      <name val="Saysettha OT"/>
      <family val="2"/>
    </font>
    <font>
      <u/>
      <sz val="12"/>
      <color theme="5" tint="-0.499984740745262"/>
      <name val="Saysettha OT"/>
      <family val="2"/>
    </font>
    <font>
      <sz val="12"/>
      <color theme="1"/>
      <name val="Saysettha OT"/>
      <family val="2"/>
    </font>
    <font>
      <b/>
      <sz val="14"/>
      <color theme="1"/>
      <name val="Saysettha OT"/>
      <family val="2"/>
    </font>
    <font>
      <sz val="11"/>
      <color theme="1"/>
      <name val="Calibri"/>
      <family val="2"/>
      <scheme val="minor"/>
    </font>
    <font>
      <b/>
      <i/>
      <sz val="12"/>
      <color theme="5" tint="-0.499984740745262"/>
      <name val="Saysettha OT"/>
      <family val="2"/>
    </font>
    <font>
      <sz val="14"/>
      <color theme="5" tint="-0.499984740745262"/>
      <name val="Saysettha OT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theme="5" tint="-0.499984740745262"/>
      </left>
      <right style="thin">
        <color theme="5" tint="-0.499984740745262"/>
      </right>
      <top style="dotted">
        <color theme="5" tint="-0.499984740745262"/>
      </top>
      <bottom style="dotted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dotted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/>
      <diagonal/>
    </border>
    <border>
      <left style="thin">
        <color theme="5" tint="-0.499984740745262"/>
      </left>
      <right style="thin">
        <color theme="5" tint="-0.499984740745262"/>
      </right>
      <top style="dotted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dotted">
        <color theme="5" tint="-0.499984740745262"/>
      </top>
      <bottom style="thin">
        <color indexed="64"/>
      </bottom>
      <diagonal/>
    </border>
    <border>
      <left/>
      <right/>
      <top style="thin">
        <color indexed="64"/>
      </top>
      <bottom style="dotted">
        <color theme="5" tint="-0.499984740745262"/>
      </bottom>
      <diagonal/>
    </border>
    <border>
      <left/>
      <right style="thin">
        <color theme="5" tint="-0.499984740745262"/>
      </right>
      <top style="thin">
        <color indexed="64"/>
      </top>
      <bottom style="dotted">
        <color theme="5" tint="-0.499984740745262"/>
      </bottom>
      <diagonal/>
    </border>
    <border>
      <left style="thin">
        <color theme="5" tint="-0.499984740745262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tted">
        <color theme="5" tint="-0.499984740745262"/>
      </bottom>
      <diagonal/>
    </border>
    <border>
      <left style="thin">
        <color theme="5" tint="-0.499984740745262"/>
      </left>
      <right/>
      <top style="thin">
        <color indexed="64"/>
      </top>
      <bottom style="thin">
        <color theme="5" tint="-0.499984740745262"/>
      </bottom>
      <diagonal/>
    </border>
    <border>
      <left/>
      <right/>
      <top style="thin">
        <color indexed="64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indexed="64"/>
      </top>
      <bottom style="thin">
        <color theme="5" tint="-0.499984740745262"/>
      </bottom>
      <diagonal/>
    </border>
    <border>
      <left/>
      <right style="thin">
        <color indexed="64"/>
      </right>
      <top style="dotted">
        <color theme="5" tint="-0.499984740745262"/>
      </top>
      <bottom/>
      <diagonal/>
    </border>
    <border>
      <left style="thin">
        <color indexed="64"/>
      </left>
      <right style="thin">
        <color indexed="64"/>
      </right>
      <top style="dotted">
        <color theme="5" tint="-0.499984740745262"/>
      </top>
      <bottom/>
      <diagonal/>
    </border>
    <border>
      <left style="thin">
        <color theme="5" tint="-0.499984740745262"/>
      </left>
      <right style="thin">
        <color indexed="64"/>
      </right>
      <top style="dotted">
        <color theme="5" tint="-0.4999847407452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theme="5" tint="-0.499984740745262"/>
      </bottom>
      <diagonal/>
    </border>
    <border>
      <left/>
      <right/>
      <top/>
      <bottom style="dotted">
        <color theme="5" tint="-0.499984740745262"/>
      </bottom>
      <diagonal/>
    </border>
    <border>
      <left/>
      <right style="thin">
        <color theme="5" tint="-0.499984740745262"/>
      </right>
      <top/>
      <bottom style="dotted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dashed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dashed">
        <color theme="5" tint="-0.499984740745262"/>
      </top>
      <bottom style="dashed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dashed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dashed">
        <color theme="5" tint="-0.499984740745262"/>
      </right>
      <top style="dashed">
        <color theme="5" tint="-0.499984740745262"/>
      </top>
      <bottom style="thin">
        <color theme="5" tint="-0.499984740745262"/>
      </bottom>
      <diagonal/>
    </border>
    <border>
      <left style="dashed">
        <color theme="5" tint="-0.499984740745262"/>
      </left>
      <right style="dashed">
        <color theme="5" tint="-0.499984740745262"/>
      </right>
      <top style="dashed">
        <color theme="5" tint="-0.499984740745262"/>
      </top>
      <bottom style="thin">
        <color theme="5" tint="-0.499984740745262"/>
      </bottom>
      <diagonal/>
    </border>
    <border>
      <left style="dashed">
        <color theme="5" tint="-0.499984740745262"/>
      </left>
      <right style="thin">
        <color theme="5" tint="-0.499984740745262"/>
      </right>
      <top style="dashed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dotted">
        <color theme="5" tint="-0.499984740745262"/>
      </top>
      <bottom style="thin">
        <color theme="5" tint="-0.499984740745262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3" fontId="1" fillId="0" borderId="4" xfId="0" applyNumberFormat="1" applyFont="1" applyBorder="1"/>
    <xf numFmtId="3" fontId="1" fillId="0" borderId="1" xfId="0" applyNumberFormat="1" applyFont="1" applyBorder="1"/>
    <xf numFmtId="3" fontId="1" fillId="2" borderId="1" xfId="0" applyNumberFormat="1" applyFont="1" applyFill="1" applyBorder="1"/>
    <xf numFmtId="0" fontId="1" fillId="0" borderId="5" xfId="0" applyFont="1" applyBorder="1" applyAlignment="1">
      <alignment horizontal="center"/>
    </xf>
    <xf numFmtId="0" fontId="4" fillId="0" borderId="0" xfId="0" applyFont="1"/>
    <xf numFmtId="3" fontId="1" fillId="2" borderId="4" xfId="0" applyNumberFormat="1" applyFont="1" applyFill="1" applyBorder="1"/>
    <xf numFmtId="3" fontId="3" fillId="2" borderId="4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3" fontId="1" fillId="0" borderId="7" xfId="0" applyNumberFormat="1" applyFont="1" applyBorder="1"/>
    <xf numFmtId="0" fontId="2" fillId="2" borderId="4" xfId="0" applyFont="1" applyFill="1" applyBorder="1"/>
    <xf numFmtId="3" fontId="1" fillId="0" borderId="1" xfId="0" applyNumberFormat="1" applyFont="1" applyFill="1" applyBorder="1"/>
    <xf numFmtId="3" fontId="1" fillId="0" borderId="4" xfId="0" applyNumberFormat="1" applyFont="1" applyFill="1" applyBorder="1"/>
    <xf numFmtId="0" fontId="1" fillId="0" borderId="0" xfId="0" applyFont="1" applyFill="1"/>
    <xf numFmtId="0" fontId="1" fillId="0" borderId="1" xfId="0" applyFont="1" applyFill="1" applyBorder="1" applyAlignment="1">
      <alignment horizontal="left"/>
    </xf>
    <xf numFmtId="0" fontId="5" fillId="0" borderId="0" xfId="0" applyFont="1"/>
    <xf numFmtId="0" fontId="2" fillId="2" borderId="10" xfId="0" applyFont="1" applyFill="1" applyBorder="1"/>
    <xf numFmtId="3" fontId="3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/>
    <xf numFmtId="3" fontId="1" fillId="3" borderId="1" xfId="0" applyNumberFormat="1" applyFont="1" applyFill="1" applyBorder="1"/>
    <xf numFmtId="3" fontId="1" fillId="3" borderId="4" xfId="0" applyNumberFormat="1" applyFont="1" applyFill="1" applyBorder="1"/>
    <xf numFmtId="0" fontId="1" fillId="3" borderId="0" xfId="0" applyFont="1" applyFill="1"/>
    <xf numFmtId="0" fontId="2" fillId="2" borderId="3" xfId="0" applyFont="1" applyFill="1" applyBorder="1"/>
    <xf numFmtId="3" fontId="1" fillId="2" borderId="3" xfId="0" applyNumberFormat="1" applyFont="1" applyFill="1" applyBorder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0" fontId="2" fillId="2" borderId="12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0" fontId="7" fillId="0" borderId="0" xfId="0" applyFont="1"/>
    <xf numFmtId="0" fontId="1" fillId="2" borderId="1" xfId="0" applyFont="1" applyFill="1" applyBorder="1" applyAlignment="1">
      <alignment horizontal="left"/>
    </xf>
    <xf numFmtId="3" fontId="1" fillId="3" borderId="5" xfId="0" applyNumberFormat="1" applyFont="1" applyFill="1" applyBorder="1"/>
    <xf numFmtId="165" fontId="1" fillId="0" borderId="2" xfId="1" applyNumberFormat="1" applyFont="1" applyBorder="1" applyAlignment="1">
      <alignment horizontal="center"/>
    </xf>
    <xf numFmtId="165" fontId="1" fillId="0" borderId="3" xfId="1" applyNumberFormat="1" applyFont="1" applyBorder="1" applyAlignment="1">
      <alignment horizontal="center"/>
    </xf>
    <xf numFmtId="165" fontId="1" fillId="0" borderId="4" xfId="1" applyNumberFormat="1" applyFont="1" applyBorder="1"/>
    <xf numFmtId="165" fontId="1" fillId="0" borderId="1" xfId="1" applyNumberFormat="1" applyFont="1" applyBorder="1"/>
    <xf numFmtId="165" fontId="1" fillId="0" borderId="1" xfId="1" applyNumberFormat="1" applyFont="1" applyFill="1" applyBorder="1"/>
    <xf numFmtId="165" fontId="1" fillId="3" borderId="1" xfId="1" applyNumberFormat="1" applyFont="1" applyFill="1" applyBorder="1"/>
    <xf numFmtId="165" fontId="1" fillId="2" borderId="1" xfId="1" applyNumberFormat="1" applyFont="1" applyFill="1" applyBorder="1"/>
    <xf numFmtId="165" fontId="1" fillId="0" borderId="7" xfId="1" applyNumberFormat="1" applyFont="1" applyBorder="1"/>
    <xf numFmtId="165" fontId="2" fillId="2" borderId="13" xfId="1" applyNumberFormat="1" applyFont="1" applyFill="1" applyBorder="1" applyAlignment="1"/>
    <xf numFmtId="165" fontId="1" fillId="0" borderId="0" xfId="1" applyNumberFormat="1" applyFont="1"/>
    <xf numFmtId="165" fontId="0" fillId="0" borderId="0" xfId="1" applyNumberFormat="1" applyFont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165" fontId="1" fillId="0" borderId="16" xfId="1" applyNumberFormat="1" applyFont="1" applyBorder="1"/>
    <xf numFmtId="165" fontId="1" fillId="0" borderId="16" xfId="0" applyNumberFormat="1" applyFont="1" applyBorder="1"/>
    <xf numFmtId="165" fontId="1" fillId="0" borderId="18" xfId="0" applyNumberFormat="1" applyFont="1" applyBorder="1"/>
    <xf numFmtId="0" fontId="1" fillId="2" borderId="4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/>
    <xf numFmtId="165" fontId="4" fillId="0" borderId="0" xfId="1" applyNumberFormat="1" applyFont="1" applyBorder="1"/>
    <xf numFmtId="0" fontId="9" fillId="0" borderId="0" xfId="0" applyFont="1"/>
    <xf numFmtId="0" fontId="1" fillId="3" borderId="6" xfId="0" applyFont="1" applyFill="1" applyBorder="1" applyAlignment="1">
      <alignment horizontal="left"/>
    </xf>
    <xf numFmtId="3" fontId="1" fillId="3" borderId="6" xfId="0" applyNumberFormat="1" applyFont="1" applyFill="1" applyBorder="1"/>
    <xf numFmtId="165" fontId="1" fillId="3" borderId="6" xfId="1" applyNumberFormat="1" applyFont="1" applyFill="1" applyBorder="1"/>
    <xf numFmtId="0" fontId="9" fillId="2" borderId="19" xfId="0" applyFont="1" applyFill="1" applyBorder="1"/>
    <xf numFmtId="0" fontId="9" fillId="2" borderId="20" xfId="0" applyFont="1" applyFill="1" applyBorder="1" applyAlignment="1">
      <alignment horizontal="left"/>
    </xf>
    <xf numFmtId="3" fontId="9" fillId="2" borderId="21" xfId="0" applyNumberFormat="1" applyFont="1" applyFill="1" applyBorder="1"/>
    <xf numFmtId="165" fontId="9" fillId="2" borderId="21" xfId="1" applyNumberFormat="1" applyFont="1" applyFill="1" applyBorder="1"/>
    <xf numFmtId="3" fontId="9" fillId="2" borderId="22" xfId="0" applyNumberFormat="1" applyFont="1" applyFill="1" applyBorder="1"/>
    <xf numFmtId="0" fontId="9" fillId="0" borderId="24" xfId="0" applyFont="1" applyBorder="1"/>
    <xf numFmtId="0" fontId="9" fillId="0" borderId="24" xfId="0" applyFont="1" applyBorder="1" applyAlignment="1">
      <alignment horizontal="left"/>
    </xf>
    <xf numFmtId="3" fontId="9" fillId="0" borderId="24" xfId="0" applyNumberFormat="1" applyFont="1" applyBorder="1"/>
    <xf numFmtId="165" fontId="9" fillId="0" borderId="24" xfId="1" applyNumberFormat="1" applyFont="1" applyBorder="1"/>
    <xf numFmtId="0" fontId="1" fillId="0" borderId="23" xfId="0" applyFont="1" applyBorder="1"/>
    <xf numFmtId="0" fontId="1" fillId="0" borderId="23" xfId="0" applyFont="1" applyBorder="1" applyAlignment="1">
      <alignment horizontal="left"/>
    </xf>
    <xf numFmtId="3" fontId="1" fillId="0" borderId="23" xfId="0" applyNumberFormat="1" applyFont="1" applyBorder="1"/>
    <xf numFmtId="165" fontId="1" fillId="0" borderId="23" xfId="1" applyNumberFormat="1" applyFont="1" applyBorder="1"/>
    <xf numFmtId="3" fontId="3" fillId="2" borderId="21" xfId="0" applyNumberFormat="1" applyFont="1" applyFill="1" applyBorder="1"/>
    <xf numFmtId="0" fontId="9" fillId="2" borderId="25" xfId="0" applyFont="1" applyFill="1" applyBorder="1"/>
    <xf numFmtId="0" fontId="2" fillId="2" borderId="25" xfId="0" applyFont="1" applyFill="1" applyBorder="1" applyAlignment="1">
      <alignment horizontal="left"/>
    </xf>
    <xf numFmtId="3" fontId="4" fillId="2" borderId="25" xfId="0" applyNumberFormat="1" applyFont="1" applyFill="1" applyBorder="1"/>
    <xf numFmtId="165" fontId="4" fillId="2" borderId="25" xfId="1" applyNumberFormat="1" applyFont="1" applyFill="1" applyBorder="1"/>
    <xf numFmtId="0" fontId="1" fillId="0" borderId="24" xfId="0" applyFont="1" applyBorder="1" applyAlignment="1">
      <alignment horizontal="left"/>
    </xf>
    <xf numFmtId="3" fontId="1" fillId="0" borderId="24" xfId="0" applyNumberFormat="1" applyFont="1" applyBorder="1"/>
    <xf numFmtId="165" fontId="1" fillId="0" borderId="24" xfId="1" applyNumberFormat="1" applyFont="1" applyBorder="1"/>
    <xf numFmtId="165" fontId="1" fillId="0" borderId="5" xfId="1" applyNumberFormat="1" applyFont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left"/>
    </xf>
    <xf numFmtId="165" fontId="1" fillId="2" borderId="30" xfId="1" applyNumberFormat="1" applyFont="1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165" fontId="1" fillId="0" borderId="31" xfId="1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165" fontId="1" fillId="0" borderId="32" xfId="1" applyNumberFormat="1" applyFont="1" applyBorder="1" applyAlignment="1">
      <alignment horizontal="center"/>
    </xf>
    <xf numFmtId="0" fontId="4" fillId="2" borderId="26" xfId="0" applyFont="1" applyFill="1" applyBorder="1"/>
    <xf numFmtId="0" fontId="4" fillId="2" borderId="26" xfId="0" applyFont="1" applyFill="1" applyBorder="1" applyAlignment="1">
      <alignment horizontal="center"/>
    </xf>
    <xf numFmtId="3" fontId="4" fillId="2" borderId="26" xfId="0" applyNumberFormat="1" applyFont="1" applyFill="1" applyBorder="1"/>
    <xf numFmtId="165" fontId="4" fillId="2" borderId="26" xfId="1" applyNumberFormat="1" applyFont="1" applyFill="1" applyBorder="1"/>
    <xf numFmtId="0" fontId="10" fillId="0" borderId="23" xfId="0" applyFont="1" applyBorder="1"/>
    <xf numFmtId="0" fontId="10" fillId="0" borderId="24" xfId="0" applyFont="1" applyBorder="1"/>
    <xf numFmtId="0" fontId="1" fillId="0" borderId="24" xfId="0" applyFont="1" applyBorder="1"/>
    <xf numFmtId="0" fontId="10" fillId="2" borderId="26" xfId="0" applyFont="1" applyFill="1" applyBorder="1"/>
    <xf numFmtId="0" fontId="1" fillId="0" borderId="6" xfId="0" applyFont="1" applyBorder="1" applyAlignment="1">
      <alignment horizontal="left"/>
    </xf>
    <xf numFmtId="3" fontId="1" fillId="0" borderId="6" xfId="0" applyNumberFormat="1" applyFont="1" applyBorder="1"/>
    <xf numFmtId="165" fontId="1" fillId="0" borderId="6" xfId="1" applyNumberFormat="1" applyFont="1" applyBorder="1"/>
    <xf numFmtId="3" fontId="1" fillId="0" borderId="5" xfId="0" applyNumberFormat="1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left"/>
    </xf>
    <xf numFmtId="3" fontId="1" fillId="0" borderId="34" xfId="0" applyNumberFormat="1" applyFont="1" applyBorder="1"/>
    <xf numFmtId="165" fontId="1" fillId="0" borderId="34" xfId="1" applyNumberFormat="1" applyFont="1" applyBorder="1"/>
    <xf numFmtId="3" fontId="1" fillId="0" borderId="35" xfId="0" applyNumberFormat="1" applyFont="1" applyBorder="1"/>
    <xf numFmtId="0" fontId="9" fillId="2" borderId="26" xfId="0" applyFont="1" applyFill="1" applyBorder="1"/>
    <xf numFmtId="0" fontId="2" fillId="2" borderId="26" xfId="0" applyFont="1" applyFill="1" applyBorder="1" applyAlignment="1">
      <alignment horizontal="left"/>
    </xf>
    <xf numFmtId="0" fontId="1" fillId="0" borderId="36" xfId="0" applyFont="1" applyBorder="1" applyAlignment="1">
      <alignment horizontal="center"/>
    </xf>
    <xf numFmtId="0" fontId="1" fillId="0" borderId="36" xfId="0" applyFont="1" applyBorder="1" applyAlignment="1">
      <alignment horizontal="left"/>
    </xf>
    <xf numFmtId="3" fontId="1" fillId="0" borderId="36" xfId="0" applyNumberFormat="1" applyFont="1" applyBorder="1"/>
    <xf numFmtId="165" fontId="1" fillId="0" borderId="36" xfId="1" applyNumberFormat="1" applyFont="1" applyBorder="1"/>
    <xf numFmtId="0" fontId="2" fillId="0" borderId="0" xfId="0" applyFont="1"/>
    <xf numFmtId="165" fontId="2" fillId="0" borderId="0" xfId="1" applyNumberFormat="1" applyFont="1"/>
    <xf numFmtId="0" fontId="3" fillId="0" borderId="0" xfId="0" applyFont="1"/>
    <xf numFmtId="0" fontId="1" fillId="2" borderId="4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6" fillId="2" borderId="11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6" fillId="2" borderId="27" xfId="0" applyFont="1" applyFill="1" applyBorder="1" applyAlignment="1">
      <alignment horizontal="left" vertical="top" wrapText="1"/>
    </xf>
    <xf numFmtId="0" fontId="6" fillId="2" borderId="28" xfId="0" applyFont="1" applyFill="1" applyBorder="1" applyAlignment="1">
      <alignment horizontal="left" vertical="top" wrapText="1"/>
    </xf>
    <xf numFmtId="0" fontId="6" fillId="2" borderId="29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1"/>
  <sheetViews>
    <sheetView tabSelected="1" topLeftCell="A46" workbookViewId="0">
      <selection activeCell="B46" sqref="B46"/>
    </sheetView>
  </sheetViews>
  <sheetFormatPr defaultRowHeight="15"/>
  <cols>
    <col min="1" max="1" width="5.7109375" customWidth="1"/>
    <col min="2" max="2" width="34.5703125" customWidth="1"/>
    <col min="3" max="3" width="5.5703125" customWidth="1"/>
    <col min="4" max="4" width="4.5703125" customWidth="1"/>
    <col min="5" max="5" width="5.85546875" customWidth="1"/>
    <col min="6" max="6" width="4.5703125" customWidth="1"/>
    <col min="7" max="7" width="12" style="49" customWidth="1"/>
    <col min="8" max="9" width="11.28515625" customWidth="1"/>
    <col min="10" max="10" width="13" customWidth="1"/>
    <col min="11" max="11" width="18.42578125" customWidth="1"/>
    <col min="12" max="12" width="15.42578125" customWidth="1"/>
  </cols>
  <sheetData>
    <row r="1" spans="1:12" s="36" customFormat="1" ht="26.25">
      <c r="A1" s="127" t="s">
        <v>69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s="36" customFormat="1" ht="26.25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2" s="1" customFormat="1" ht="19.5">
      <c r="A3" s="2" t="s">
        <v>0</v>
      </c>
      <c r="B3" s="2" t="s">
        <v>1</v>
      </c>
      <c r="C3" s="2" t="s">
        <v>3</v>
      </c>
      <c r="D3" s="2" t="s">
        <v>3</v>
      </c>
      <c r="E3" s="2" t="s">
        <v>3</v>
      </c>
      <c r="F3" s="2" t="s">
        <v>3</v>
      </c>
      <c r="G3" s="39" t="s">
        <v>8</v>
      </c>
      <c r="H3" s="2" t="s">
        <v>9</v>
      </c>
      <c r="I3" s="2" t="s">
        <v>11</v>
      </c>
      <c r="J3" s="2" t="s">
        <v>9</v>
      </c>
      <c r="K3" s="2" t="s">
        <v>13</v>
      </c>
      <c r="L3" s="2" t="s">
        <v>14</v>
      </c>
    </row>
    <row r="4" spans="1:12" s="1" customFormat="1" ht="19.5">
      <c r="A4" s="3"/>
      <c r="B4" s="10" t="s">
        <v>2</v>
      </c>
      <c r="C4" s="3" t="s">
        <v>4</v>
      </c>
      <c r="D4" s="3" t="s">
        <v>5</v>
      </c>
      <c r="E4" s="3" t="s">
        <v>15</v>
      </c>
      <c r="F4" s="3" t="s">
        <v>6</v>
      </c>
      <c r="G4" s="40" t="s">
        <v>7</v>
      </c>
      <c r="H4" s="3" t="s">
        <v>10</v>
      </c>
      <c r="I4" s="3" t="s">
        <v>12</v>
      </c>
      <c r="J4" s="3" t="s">
        <v>10</v>
      </c>
      <c r="K4" s="3" t="s">
        <v>10</v>
      </c>
      <c r="L4" s="3"/>
    </row>
    <row r="5" spans="1:12" s="1" customFormat="1" ht="21.75" customHeight="1">
      <c r="A5" s="23">
        <v>2.1</v>
      </c>
      <c r="B5" s="124" t="s">
        <v>38</v>
      </c>
      <c r="C5" s="125"/>
      <c r="D5" s="125"/>
      <c r="E5" s="125"/>
      <c r="F5" s="125"/>
      <c r="G5" s="125"/>
      <c r="H5" s="125"/>
      <c r="I5" s="125"/>
      <c r="J5" s="126"/>
      <c r="K5" s="24">
        <f>SUM(K6:K19)</f>
        <v>13870000</v>
      </c>
      <c r="L5" s="25"/>
    </row>
    <row r="6" spans="1:12" s="1" customFormat="1" ht="21.75" customHeight="1">
      <c r="A6" s="4">
        <v>1</v>
      </c>
      <c r="B6" s="52" t="s">
        <v>39</v>
      </c>
      <c r="C6" s="50">
        <v>1</v>
      </c>
      <c r="D6" s="51">
        <v>10</v>
      </c>
      <c r="E6" s="51">
        <v>9</v>
      </c>
      <c r="F6" s="51">
        <v>1</v>
      </c>
      <c r="G6" s="54">
        <v>70000</v>
      </c>
      <c r="H6" s="55">
        <f>C6*D6*G6</f>
        <v>700000</v>
      </c>
      <c r="I6" s="54">
        <v>150000</v>
      </c>
      <c r="J6" s="55">
        <f>C6*E6*I6</f>
        <v>1350000</v>
      </c>
      <c r="K6" s="56">
        <f>H6+J6</f>
        <v>2050000</v>
      </c>
      <c r="L6" s="53" t="s">
        <v>40</v>
      </c>
    </row>
    <row r="7" spans="1:12" s="1" customFormat="1" ht="21.75" customHeight="1">
      <c r="A7" s="4">
        <v>2</v>
      </c>
      <c r="B7" s="5" t="s">
        <v>19</v>
      </c>
      <c r="C7" s="7">
        <v>2</v>
      </c>
      <c r="D7" s="7">
        <v>10</v>
      </c>
      <c r="E7" s="7">
        <v>9</v>
      </c>
      <c r="F7" s="7">
        <v>1</v>
      </c>
      <c r="G7" s="41">
        <v>70000</v>
      </c>
      <c r="H7" s="7">
        <f>C7*D7*G7</f>
        <v>1400000</v>
      </c>
      <c r="I7" s="7">
        <v>80000</v>
      </c>
      <c r="J7" s="7">
        <f>C7*E7*I7</f>
        <v>1440000</v>
      </c>
      <c r="K7" s="7">
        <f>H7+J7</f>
        <v>2840000</v>
      </c>
      <c r="L7" s="7" t="s">
        <v>33</v>
      </c>
    </row>
    <row r="8" spans="1:12" s="1" customFormat="1" ht="21.75" customHeight="1">
      <c r="A8" s="4">
        <v>3</v>
      </c>
      <c r="B8" s="5" t="s">
        <v>58</v>
      </c>
      <c r="C8" s="7">
        <v>1</v>
      </c>
      <c r="D8" s="7">
        <v>10</v>
      </c>
      <c r="E8" s="7">
        <v>9</v>
      </c>
      <c r="F8" s="7">
        <v>1</v>
      </c>
      <c r="G8" s="41">
        <v>70000</v>
      </c>
      <c r="H8" s="7">
        <f>C8*D8*G8</f>
        <v>700000</v>
      </c>
      <c r="I8" s="7">
        <v>80000</v>
      </c>
      <c r="J8" s="7">
        <f>C8*E8*I8</f>
        <v>720000</v>
      </c>
      <c r="K8" s="7">
        <f>H8+J8</f>
        <v>1420000</v>
      </c>
      <c r="L8" s="7" t="s">
        <v>34</v>
      </c>
    </row>
    <row r="9" spans="1:12" s="1" customFormat="1" ht="21.75" customHeight="1">
      <c r="A9" s="4"/>
      <c r="B9" s="5" t="s">
        <v>32</v>
      </c>
      <c r="C9" s="7"/>
      <c r="D9" s="7"/>
      <c r="E9" s="7"/>
      <c r="F9" s="7"/>
      <c r="G9" s="41"/>
      <c r="H9" s="7"/>
      <c r="I9" s="7"/>
      <c r="J9" s="7"/>
      <c r="K9" s="7"/>
      <c r="L9" s="7" t="s">
        <v>41</v>
      </c>
    </row>
    <row r="10" spans="1:12" s="11" customFormat="1" ht="21.75" customHeight="1">
      <c r="A10" s="131">
        <v>4</v>
      </c>
      <c r="B10" s="132" t="s">
        <v>70</v>
      </c>
      <c r="C10" s="26">
        <v>5</v>
      </c>
      <c r="D10" s="26">
        <v>8</v>
      </c>
      <c r="E10" s="26"/>
      <c r="F10" s="26">
        <v>1</v>
      </c>
      <c r="G10" s="44">
        <v>150000</v>
      </c>
      <c r="H10" s="26">
        <f>C10*D10*F10*G10</f>
        <v>6000000</v>
      </c>
      <c r="I10" s="26"/>
      <c r="J10" s="26"/>
      <c r="K10" s="26">
        <f>H10+J10</f>
        <v>6000000</v>
      </c>
      <c r="L10" s="26"/>
    </row>
    <row r="11" spans="1:12" s="1" customFormat="1" ht="21.75" customHeight="1">
      <c r="A11" s="4">
        <v>5</v>
      </c>
      <c r="B11" s="5" t="s">
        <v>20</v>
      </c>
      <c r="C11" s="7">
        <v>1</v>
      </c>
      <c r="D11" s="7"/>
      <c r="E11" s="7"/>
      <c r="F11" s="7">
        <v>2</v>
      </c>
      <c r="G11" s="41">
        <v>35000</v>
      </c>
      <c r="H11" s="7">
        <f>F11*G11</f>
        <v>70000</v>
      </c>
      <c r="I11" s="7"/>
      <c r="J11" s="7"/>
      <c r="K11" s="7">
        <f t="shared" ref="K11:K19" si="0">H11+J11</f>
        <v>70000</v>
      </c>
      <c r="L11" s="7"/>
    </row>
    <row r="12" spans="1:12" s="1" customFormat="1" ht="21.75" customHeight="1">
      <c r="A12" s="10">
        <v>6</v>
      </c>
      <c r="B12" s="6" t="s">
        <v>30</v>
      </c>
      <c r="C12" s="8">
        <v>1</v>
      </c>
      <c r="D12" s="8"/>
      <c r="E12" s="8"/>
      <c r="F12" s="8">
        <v>1</v>
      </c>
      <c r="G12" s="42">
        <v>500000</v>
      </c>
      <c r="H12" s="7">
        <f>C12*F12*G12</f>
        <v>500000</v>
      </c>
      <c r="I12" s="8"/>
      <c r="J12" s="8"/>
      <c r="K12" s="7">
        <f t="shared" si="0"/>
        <v>500000</v>
      </c>
      <c r="L12" s="7"/>
    </row>
    <row r="13" spans="1:12" s="1" customFormat="1" ht="21.75" customHeight="1">
      <c r="A13" s="4">
        <v>7</v>
      </c>
      <c r="B13" s="6" t="s">
        <v>29</v>
      </c>
      <c r="C13" s="8">
        <v>1</v>
      </c>
      <c r="D13" s="8">
        <v>2</v>
      </c>
      <c r="E13" s="8"/>
      <c r="F13" s="8">
        <v>1</v>
      </c>
      <c r="G13" s="42">
        <v>35000</v>
      </c>
      <c r="H13" s="7">
        <f>C13*D13*F13*G13</f>
        <v>70000</v>
      </c>
      <c r="I13" s="8"/>
      <c r="J13" s="7"/>
      <c r="K13" s="7">
        <f t="shared" si="0"/>
        <v>70000</v>
      </c>
      <c r="L13" s="7"/>
    </row>
    <row r="14" spans="1:12" s="1" customFormat="1" ht="21.75" customHeight="1">
      <c r="A14" s="10">
        <v>8</v>
      </c>
      <c r="B14" s="6" t="s">
        <v>17</v>
      </c>
      <c r="C14" s="8">
        <v>1</v>
      </c>
      <c r="D14" s="8"/>
      <c r="E14" s="8"/>
      <c r="F14" s="8">
        <v>2</v>
      </c>
      <c r="G14" s="42">
        <v>35000</v>
      </c>
      <c r="H14" s="7">
        <f t="shared" ref="H14:H17" si="1">C14*F14*G14</f>
        <v>70000</v>
      </c>
      <c r="I14" s="8"/>
      <c r="J14" s="7"/>
      <c r="K14" s="7">
        <f t="shared" si="0"/>
        <v>70000</v>
      </c>
      <c r="L14" s="7"/>
    </row>
    <row r="15" spans="1:12" s="20" customFormat="1" ht="21.75" customHeight="1">
      <c r="A15" s="4">
        <v>9</v>
      </c>
      <c r="B15" s="21" t="s">
        <v>16</v>
      </c>
      <c r="C15" s="18">
        <v>200</v>
      </c>
      <c r="D15" s="18"/>
      <c r="E15" s="18"/>
      <c r="F15" s="18">
        <v>1</v>
      </c>
      <c r="G15" s="43">
        <v>250</v>
      </c>
      <c r="H15" s="7">
        <f t="shared" si="1"/>
        <v>50000</v>
      </c>
      <c r="I15" s="18"/>
      <c r="J15" s="19">
        <f t="shared" ref="J15" si="2">C15*D15*F15*I15</f>
        <v>0</v>
      </c>
      <c r="K15" s="7">
        <f t="shared" si="0"/>
        <v>50000</v>
      </c>
      <c r="L15" s="19"/>
    </row>
    <row r="16" spans="1:12" s="1" customFormat="1" ht="21.75" customHeight="1">
      <c r="A16" s="10">
        <v>10</v>
      </c>
      <c r="B16" s="6" t="s">
        <v>27</v>
      </c>
      <c r="C16" s="8">
        <v>4</v>
      </c>
      <c r="D16" s="8"/>
      <c r="E16" s="8"/>
      <c r="F16" s="8">
        <v>1</v>
      </c>
      <c r="G16" s="42">
        <v>25000</v>
      </c>
      <c r="H16" s="7">
        <f t="shared" si="1"/>
        <v>100000</v>
      </c>
      <c r="I16" s="8"/>
      <c r="J16" s="7"/>
      <c r="K16" s="7">
        <f t="shared" si="0"/>
        <v>100000</v>
      </c>
      <c r="L16" s="7"/>
    </row>
    <row r="17" spans="1:12" s="1" customFormat="1" ht="21.75" customHeight="1">
      <c r="A17" s="4">
        <v>11</v>
      </c>
      <c r="B17" s="6" t="s">
        <v>26</v>
      </c>
      <c r="C17" s="8">
        <v>2</v>
      </c>
      <c r="D17" s="8"/>
      <c r="E17" s="8"/>
      <c r="F17" s="8">
        <v>1</v>
      </c>
      <c r="G17" s="42">
        <v>50000</v>
      </c>
      <c r="H17" s="7">
        <f t="shared" si="1"/>
        <v>100000</v>
      </c>
      <c r="I17" s="8"/>
      <c r="J17" s="7"/>
      <c r="K17" s="7">
        <f t="shared" si="0"/>
        <v>100000</v>
      </c>
      <c r="L17" s="7"/>
    </row>
    <row r="18" spans="1:12" s="1" customFormat="1" ht="21.75" customHeight="1">
      <c r="A18" s="10">
        <v>12</v>
      </c>
      <c r="B18" s="6" t="s">
        <v>18</v>
      </c>
      <c r="C18" s="8">
        <v>1</v>
      </c>
      <c r="D18" s="8"/>
      <c r="E18" s="8"/>
      <c r="F18" s="8">
        <v>1</v>
      </c>
      <c r="G18" s="42">
        <v>100000</v>
      </c>
      <c r="H18" s="7">
        <f>C18*F18*G18</f>
        <v>100000</v>
      </c>
      <c r="I18" s="8"/>
      <c r="J18" s="8"/>
      <c r="K18" s="7">
        <f t="shared" si="0"/>
        <v>100000</v>
      </c>
      <c r="L18" s="7"/>
    </row>
    <row r="19" spans="1:12" s="1" customFormat="1" ht="21.75" customHeight="1">
      <c r="A19" s="4">
        <v>13</v>
      </c>
      <c r="B19" s="6" t="s">
        <v>63</v>
      </c>
      <c r="C19" s="8">
        <v>25</v>
      </c>
      <c r="D19" s="8"/>
      <c r="E19" s="8"/>
      <c r="F19" s="8">
        <v>1</v>
      </c>
      <c r="G19" s="42">
        <v>20000</v>
      </c>
      <c r="H19" s="7">
        <f>C19*F19*G19</f>
        <v>500000</v>
      </c>
      <c r="I19" s="8"/>
      <c r="J19" s="7"/>
      <c r="K19" s="7">
        <f t="shared" si="0"/>
        <v>500000</v>
      </c>
      <c r="L19" s="7"/>
    </row>
    <row r="20" spans="1:12" s="1" customFormat="1" ht="21.75" customHeight="1">
      <c r="A20" s="10"/>
      <c r="B20" s="6" t="s">
        <v>64</v>
      </c>
      <c r="C20" s="8"/>
      <c r="D20" s="8"/>
      <c r="E20" s="8"/>
      <c r="F20" s="8"/>
      <c r="G20" s="42"/>
      <c r="H20" s="7"/>
      <c r="I20" s="8"/>
      <c r="J20" s="7"/>
      <c r="K20" s="7"/>
      <c r="L20" s="7"/>
    </row>
    <row r="21" spans="1:12" s="28" customFormat="1" ht="27" customHeight="1">
      <c r="A21" s="57">
        <v>2.2000000000000002</v>
      </c>
      <c r="B21" s="37" t="s">
        <v>43</v>
      </c>
      <c r="C21" s="9"/>
      <c r="D21" s="9"/>
      <c r="E21" s="9"/>
      <c r="F21" s="9"/>
      <c r="G21" s="45"/>
      <c r="H21" s="12"/>
      <c r="I21" s="9"/>
      <c r="J21" s="12"/>
      <c r="K21" s="12">
        <v>0</v>
      </c>
      <c r="L21" s="12"/>
    </row>
    <row r="22" spans="1:12" s="28" customFormat="1" ht="23.25" customHeight="1">
      <c r="A22" s="4"/>
      <c r="C22" s="26"/>
      <c r="D22" s="26"/>
      <c r="E22" s="26"/>
      <c r="F22" s="26"/>
      <c r="G22" s="44"/>
      <c r="H22" s="27"/>
      <c r="I22" s="26"/>
      <c r="J22" s="27"/>
      <c r="K22" s="27"/>
      <c r="L22" s="27"/>
    </row>
    <row r="23" spans="1:12" s="1" customFormat="1" ht="32.25" customHeight="1">
      <c r="A23" s="17">
        <v>2.2999999999999998</v>
      </c>
      <c r="B23" s="31" t="s">
        <v>42</v>
      </c>
      <c r="C23" s="32"/>
      <c r="D23" s="9"/>
      <c r="E23" s="9"/>
      <c r="F23" s="9"/>
      <c r="G23" s="45"/>
      <c r="H23" s="9"/>
      <c r="I23" s="9"/>
      <c r="J23" s="9"/>
      <c r="K23" s="13">
        <f>K24</f>
        <v>400000</v>
      </c>
      <c r="L23" s="12" t="s">
        <v>35</v>
      </c>
    </row>
    <row r="24" spans="1:12" s="1" customFormat="1" ht="26.25" customHeight="1">
      <c r="A24" s="4">
        <v>1</v>
      </c>
      <c r="B24" s="5" t="s">
        <v>44</v>
      </c>
      <c r="C24" s="7">
        <v>20</v>
      </c>
      <c r="D24" s="7">
        <v>1</v>
      </c>
      <c r="E24" s="7"/>
      <c r="F24" s="7">
        <v>1</v>
      </c>
      <c r="G24" s="41">
        <v>20000</v>
      </c>
      <c r="H24" s="7">
        <f>C24*D24*F24*G24</f>
        <v>400000</v>
      </c>
      <c r="I24" s="7"/>
      <c r="J24" s="7">
        <f>C24*E24*F24*I24</f>
        <v>0</v>
      </c>
      <c r="K24" s="7">
        <f>H24+J24</f>
        <v>400000</v>
      </c>
      <c r="L24" s="7" t="s">
        <v>36</v>
      </c>
    </row>
    <row r="25" spans="1:12" s="1" customFormat="1" ht="26.25" customHeight="1">
      <c r="A25" s="14"/>
      <c r="B25" s="15"/>
      <c r="C25" s="16"/>
      <c r="D25" s="16"/>
      <c r="E25" s="16"/>
      <c r="F25" s="16"/>
      <c r="G25" s="46"/>
      <c r="H25" s="16"/>
      <c r="I25" s="16"/>
      <c r="J25" s="16"/>
      <c r="K25" s="16"/>
      <c r="L25" s="16" t="s">
        <v>33</v>
      </c>
    </row>
    <row r="26" spans="1:12" s="20" customFormat="1" ht="27.75" customHeight="1">
      <c r="A26" s="29">
        <v>2.4</v>
      </c>
      <c r="B26" s="33" t="s">
        <v>45</v>
      </c>
      <c r="C26" s="34"/>
      <c r="D26" s="34"/>
      <c r="E26" s="34"/>
      <c r="F26" s="34"/>
      <c r="G26" s="47"/>
      <c r="H26" s="35"/>
      <c r="I26" s="30"/>
      <c r="J26" s="30">
        <f t="shared" ref="J26" si="3">C26*D26*F26*I26</f>
        <v>0</v>
      </c>
      <c r="K26" s="13">
        <f>SUM(K27:K38)</f>
        <v>3785000</v>
      </c>
      <c r="L26" s="30" t="s">
        <v>37</v>
      </c>
    </row>
    <row r="27" spans="1:12" s="1" customFormat="1" ht="22.5" customHeight="1">
      <c r="A27" s="4">
        <v>2</v>
      </c>
      <c r="B27" s="5" t="s">
        <v>19</v>
      </c>
      <c r="C27" s="7">
        <v>2</v>
      </c>
      <c r="D27" s="7">
        <v>5</v>
      </c>
      <c r="E27" s="7">
        <v>4</v>
      </c>
      <c r="F27" s="7">
        <v>1</v>
      </c>
      <c r="G27" s="41">
        <v>70000</v>
      </c>
      <c r="H27" s="7">
        <f>C27*D27*G27</f>
        <v>700000</v>
      </c>
      <c r="I27" s="7">
        <v>80000</v>
      </c>
      <c r="J27" s="7">
        <f>C27*E27*I27</f>
        <v>640000</v>
      </c>
      <c r="K27" s="7">
        <f>H27+J27</f>
        <v>1340000</v>
      </c>
      <c r="L27" s="7" t="s">
        <v>33</v>
      </c>
    </row>
    <row r="28" spans="1:12" s="1" customFormat="1" ht="22.5" customHeight="1">
      <c r="A28" s="4">
        <v>3</v>
      </c>
      <c r="B28" s="5" t="s">
        <v>31</v>
      </c>
      <c r="C28" s="7">
        <v>1</v>
      </c>
      <c r="D28" s="7">
        <v>5</v>
      </c>
      <c r="E28" s="7">
        <v>4</v>
      </c>
      <c r="F28" s="7">
        <v>1</v>
      </c>
      <c r="G28" s="41">
        <v>70000</v>
      </c>
      <c r="H28" s="7">
        <f>C28*D28*G28</f>
        <v>350000</v>
      </c>
      <c r="I28" s="7">
        <v>80000</v>
      </c>
      <c r="J28" s="7">
        <f>C28*E28*I28</f>
        <v>320000</v>
      </c>
      <c r="K28" s="7">
        <f>H28+J28</f>
        <v>670000</v>
      </c>
      <c r="L28" s="7" t="s">
        <v>34</v>
      </c>
    </row>
    <row r="29" spans="1:12" s="1" customFormat="1" ht="22.5" customHeight="1">
      <c r="A29" s="4"/>
      <c r="B29" s="5" t="s">
        <v>32</v>
      </c>
      <c r="C29" s="7"/>
      <c r="D29" s="7"/>
      <c r="E29" s="7"/>
      <c r="F29" s="7"/>
      <c r="G29" s="41"/>
      <c r="H29" s="7"/>
      <c r="I29" s="7"/>
      <c r="J29" s="7"/>
      <c r="K29" s="7"/>
      <c r="L29" s="7" t="s">
        <v>41</v>
      </c>
    </row>
    <row r="30" spans="1:12" s="11" customFormat="1" ht="22.5" customHeight="1">
      <c r="A30" s="131">
        <v>4</v>
      </c>
      <c r="B30" s="132" t="s">
        <v>71</v>
      </c>
      <c r="C30" s="26">
        <v>5</v>
      </c>
      <c r="D30" s="26">
        <v>1</v>
      </c>
      <c r="E30" s="26"/>
      <c r="F30" s="26">
        <v>1</v>
      </c>
      <c r="G30" s="44">
        <v>150000</v>
      </c>
      <c r="H30" s="26">
        <f>C30*D30*F30*G30</f>
        <v>750000</v>
      </c>
      <c r="I30" s="26"/>
      <c r="J30" s="26"/>
      <c r="K30" s="26">
        <f>H30+J30</f>
        <v>750000</v>
      </c>
      <c r="L30" s="26"/>
    </row>
    <row r="31" spans="1:12" s="1" customFormat="1" ht="22.5" customHeight="1">
      <c r="A31" s="4">
        <v>4</v>
      </c>
      <c r="B31" s="5" t="s">
        <v>20</v>
      </c>
      <c r="C31" s="7">
        <v>1</v>
      </c>
      <c r="D31" s="7"/>
      <c r="E31" s="7"/>
      <c r="F31" s="7">
        <v>2</v>
      </c>
      <c r="G31" s="41">
        <v>35000</v>
      </c>
      <c r="H31" s="7">
        <f>F31*G31</f>
        <v>70000</v>
      </c>
      <c r="I31" s="7"/>
      <c r="J31" s="7"/>
      <c r="K31" s="7">
        <f t="shared" ref="K31:K38" si="4">H31+J31</f>
        <v>70000</v>
      </c>
      <c r="L31" s="7"/>
    </row>
    <row r="32" spans="1:12" s="1" customFormat="1" ht="22.5" customHeight="1">
      <c r="A32" s="4">
        <v>5</v>
      </c>
      <c r="B32" s="6" t="s">
        <v>30</v>
      </c>
      <c r="C32" s="8">
        <v>1</v>
      </c>
      <c r="D32" s="8"/>
      <c r="E32" s="8"/>
      <c r="F32" s="8">
        <v>1</v>
      </c>
      <c r="G32" s="42">
        <v>500000</v>
      </c>
      <c r="H32" s="7">
        <f>C32*F32*G32</f>
        <v>500000</v>
      </c>
      <c r="I32" s="8"/>
      <c r="J32" s="8"/>
      <c r="K32" s="7">
        <f t="shared" si="4"/>
        <v>500000</v>
      </c>
      <c r="L32" s="7"/>
    </row>
    <row r="33" spans="1:12" s="1" customFormat="1" ht="22.5" customHeight="1">
      <c r="A33" s="4">
        <v>6</v>
      </c>
      <c r="B33" s="6" t="s">
        <v>29</v>
      </c>
      <c r="C33" s="8">
        <v>1</v>
      </c>
      <c r="D33" s="8">
        <v>2</v>
      </c>
      <c r="E33" s="8"/>
      <c r="F33" s="8">
        <v>1</v>
      </c>
      <c r="G33" s="42">
        <v>35000</v>
      </c>
      <c r="H33" s="7">
        <f>C33*D33*F33*G33</f>
        <v>70000</v>
      </c>
      <c r="I33" s="8"/>
      <c r="J33" s="7"/>
      <c r="K33" s="7">
        <f t="shared" si="4"/>
        <v>70000</v>
      </c>
      <c r="L33" s="7"/>
    </row>
    <row r="34" spans="1:12" s="1" customFormat="1" ht="22.5" customHeight="1">
      <c r="A34" s="4">
        <v>7</v>
      </c>
      <c r="B34" s="6" t="s">
        <v>17</v>
      </c>
      <c r="C34" s="8">
        <v>1</v>
      </c>
      <c r="D34" s="8"/>
      <c r="E34" s="8"/>
      <c r="F34" s="8">
        <v>1</v>
      </c>
      <c r="G34" s="42">
        <v>35000</v>
      </c>
      <c r="H34" s="7">
        <f t="shared" ref="H34:H37" si="5">C34*F34*G34</f>
        <v>35000</v>
      </c>
      <c r="I34" s="8"/>
      <c r="J34" s="7"/>
      <c r="K34" s="7">
        <f t="shared" si="4"/>
        <v>35000</v>
      </c>
      <c r="L34" s="7"/>
    </row>
    <row r="35" spans="1:12" s="20" customFormat="1" ht="22.5" customHeight="1">
      <c r="A35" s="4">
        <v>8</v>
      </c>
      <c r="B35" s="21" t="s">
        <v>16</v>
      </c>
      <c r="C35" s="18">
        <v>200</v>
      </c>
      <c r="D35" s="18"/>
      <c r="E35" s="18"/>
      <c r="F35" s="18">
        <v>1</v>
      </c>
      <c r="G35" s="43">
        <v>250</v>
      </c>
      <c r="H35" s="7">
        <f t="shared" si="5"/>
        <v>50000</v>
      </c>
      <c r="I35" s="18"/>
      <c r="J35" s="19">
        <f t="shared" ref="J35" si="6">C35*D35*F35*I35</f>
        <v>0</v>
      </c>
      <c r="K35" s="7">
        <f t="shared" si="4"/>
        <v>50000</v>
      </c>
      <c r="L35" s="19"/>
    </row>
    <row r="36" spans="1:12" s="1" customFormat="1" ht="22.5" customHeight="1">
      <c r="A36" s="4">
        <v>9</v>
      </c>
      <c r="B36" s="6" t="s">
        <v>27</v>
      </c>
      <c r="C36" s="8">
        <v>4</v>
      </c>
      <c r="D36" s="8"/>
      <c r="E36" s="8"/>
      <c r="F36" s="8">
        <v>1</v>
      </c>
      <c r="G36" s="42">
        <v>25000</v>
      </c>
      <c r="H36" s="7">
        <f t="shared" si="5"/>
        <v>100000</v>
      </c>
      <c r="I36" s="8"/>
      <c r="J36" s="7"/>
      <c r="K36" s="7">
        <f t="shared" si="4"/>
        <v>100000</v>
      </c>
      <c r="L36" s="7"/>
    </row>
    <row r="37" spans="1:12" s="1" customFormat="1" ht="22.5" customHeight="1">
      <c r="A37" s="4">
        <v>10</v>
      </c>
      <c r="B37" s="6" t="s">
        <v>26</v>
      </c>
      <c r="C37" s="8">
        <v>2</v>
      </c>
      <c r="D37" s="8"/>
      <c r="E37" s="8"/>
      <c r="F37" s="8">
        <v>1</v>
      </c>
      <c r="G37" s="42">
        <v>50000</v>
      </c>
      <c r="H37" s="7">
        <f t="shared" si="5"/>
        <v>100000</v>
      </c>
      <c r="I37" s="8"/>
      <c r="J37" s="7"/>
      <c r="K37" s="7">
        <f t="shared" si="4"/>
        <v>100000</v>
      </c>
      <c r="L37" s="7"/>
    </row>
    <row r="38" spans="1:12" s="1" customFormat="1" ht="22.5" customHeight="1">
      <c r="A38" s="4">
        <v>11</v>
      </c>
      <c r="B38" s="6" t="s">
        <v>18</v>
      </c>
      <c r="C38" s="8">
        <v>1</v>
      </c>
      <c r="D38" s="8"/>
      <c r="E38" s="8"/>
      <c r="F38" s="8">
        <v>1</v>
      </c>
      <c r="G38" s="42">
        <v>100000</v>
      </c>
      <c r="H38" s="7">
        <f>C38*F38*G38</f>
        <v>100000</v>
      </c>
      <c r="I38" s="8"/>
      <c r="J38" s="8"/>
      <c r="K38" s="7">
        <f t="shared" si="4"/>
        <v>100000</v>
      </c>
      <c r="L38" s="7"/>
    </row>
    <row r="39" spans="1:12" s="62" customFormat="1" ht="25.5" customHeight="1">
      <c r="A39" s="66">
        <v>2.5</v>
      </c>
      <c r="B39" s="67" t="s">
        <v>46</v>
      </c>
      <c r="C39" s="68"/>
      <c r="D39" s="68"/>
      <c r="E39" s="68"/>
      <c r="F39" s="68"/>
      <c r="G39" s="69"/>
      <c r="H39" s="68"/>
      <c r="I39" s="68"/>
      <c r="J39" s="68"/>
      <c r="K39" s="79">
        <f>K40</f>
        <v>100000</v>
      </c>
      <c r="L39" s="70"/>
    </row>
    <row r="40" spans="1:12" s="1" customFormat="1" ht="22.5" customHeight="1">
      <c r="A40" s="75"/>
      <c r="B40" s="76" t="s">
        <v>65</v>
      </c>
      <c r="C40" s="77">
        <v>5</v>
      </c>
      <c r="D40" s="77">
        <v>1</v>
      </c>
      <c r="E40" s="77"/>
      <c r="F40" s="77">
        <v>1</v>
      </c>
      <c r="G40" s="78">
        <v>20000</v>
      </c>
      <c r="H40" s="77">
        <f>C40*G40</f>
        <v>100000</v>
      </c>
      <c r="I40" s="77"/>
      <c r="J40" s="77"/>
      <c r="K40" s="77">
        <f>H40</f>
        <v>100000</v>
      </c>
      <c r="L40" s="77"/>
    </row>
    <row r="41" spans="1:12" s="62" customFormat="1" ht="22.5" customHeight="1">
      <c r="A41" s="71"/>
      <c r="B41" s="72"/>
      <c r="C41" s="73"/>
      <c r="D41" s="73"/>
      <c r="E41" s="73"/>
      <c r="F41" s="73"/>
      <c r="G41" s="74"/>
      <c r="H41" s="73"/>
      <c r="I41" s="73"/>
      <c r="J41" s="73"/>
      <c r="K41" s="73"/>
      <c r="L41" s="73"/>
    </row>
    <row r="42" spans="1:12" s="11" customFormat="1" ht="30" customHeight="1">
      <c r="A42" s="80">
        <v>2.6</v>
      </c>
      <c r="B42" s="81" t="s">
        <v>47</v>
      </c>
      <c r="C42" s="82"/>
      <c r="D42" s="82"/>
      <c r="E42" s="82"/>
      <c r="F42" s="82"/>
      <c r="G42" s="83"/>
      <c r="H42" s="82"/>
      <c r="I42" s="82"/>
      <c r="J42" s="82"/>
      <c r="K42" s="82">
        <f>SUM(K43:K47)</f>
        <v>275000</v>
      </c>
      <c r="L42" s="82"/>
    </row>
    <row r="43" spans="1:12" s="11" customFormat="1" ht="28.5" customHeight="1">
      <c r="A43" s="75">
        <v>1</v>
      </c>
      <c r="B43" s="76" t="s">
        <v>49</v>
      </c>
      <c r="C43" s="77">
        <v>3</v>
      </c>
      <c r="D43" s="77">
        <v>1</v>
      </c>
      <c r="E43" s="77"/>
      <c r="F43" s="77">
        <v>1</v>
      </c>
      <c r="G43" s="78">
        <v>35000</v>
      </c>
      <c r="H43" s="77">
        <f>C43*F43*G43</f>
        <v>105000</v>
      </c>
      <c r="I43" s="77"/>
      <c r="J43" s="77"/>
      <c r="K43" s="77">
        <f>H43</f>
        <v>105000</v>
      </c>
      <c r="L43" s="77"/>
    </row>
    <row r="44" spans="1:12" s="11" customFormat="1" ht="28.5" customHeight="1">
      <c r="A44" s="101">
        <v>2</v>
      </c>
      <c r="B44" s="84" t="s">
        <v>48</v>
      </c>
      <c r="C44" s="85">
        <v>1</v>
      </c>
      <c r="D44" s="85">
        <v>1</v>
      </c>
      <c r="E44" s="85"/>
      <c r="F44" s="85">
        <v>1</v>
      </c>
      <c r="G44" s="86">
        <v>70000</v>
      </c>
      <c r="H44" s="85">
        <f>C44*F44*G44</f>
        <v>70000</v>
      </c>
      <c r="I44" s="85"/>
      <c r="J44" s="85"/>
      <c r="K44" s="85">
        <f>H44</f>
        <v>70000</v>
      </c>
      <c r="L44" s="85"/>
    </row>
    <row r="45" spans="1:12" s="11" customFormat="1" ht="28.5" customHeight="1">
      <c r="A45" s="101">
        <v>3</v>
      </c>
      <c r="B45" s="84" t="s">
        <v>73</v>
      </c>
      <c r="C45" s="85">
        <v>1</v>
      </c>
      <c r="D45" s="85"/>
      <c r="E45" s="85"/>
      <c r="F45" s="85">
        <v>1</v>
      </c>
      <c r="G45" s="86">
        <v>35000</v>
      </c>
      <c r="H45" s="85">
        <f t="shared" ref="H45:H47" si="7">C45*F45*G45</f>
        <v>35000</v>
      </c>
      <c r="I45" s="85"/>
      <c r="J45" s="85"/>
      <c r="K45" s="85">
        <f t="shared" ref="K45:K46" si="8">H45</f>
        <v>35000</v>
      </c>
      <c r="L45" s="85"/>
    </row>
    <row r="46" spans="1:12" s="11" customFormat="1" ht="28.5" customHeight="1">
      <c r="A46" s="101">
        <v>4</v>
      </c>
      <c r="B46" s="84" t="s">
        <v>51</v>
      </c>
      <c r="C46" s="85">
        <v>100</v>
      </c>
      <c r="D46" s="85"/>
      <c r="E46" s="85"/>
      <c r="F46" s="85">
        <v>1</v>
      </c>
      <c r="G46" s="86">
        <v>250</v>
      </c>
      <c r="H46" s="85">
        <f t="shared" si="7"/>
        <v>25000</v>
      </c>
      <c r="I46" s="85"/>
      <c r="J46" s="85"/>
      <c r="K46" s="85">
        <f t="shared" si="8"/>
        <v>25000</v>
      </c>
      <c r="L46" s="85"/>
    </row>
    <row r="47" spans="1:12" s="11" customFormat="1" ht="28.5" customHeight="1">
      <c r="A47" s="101">
        <v>5</v>
      </c>
      <c r="B47" s="84" t="s">
        <v>52</v>
      </c>
      <c r="C47" s="85">
        <v>1</v>
      </c>
      <c r="D47" s="85"/>
      <c r="E47" s="85"/>
      <c r="F47" s="85">
        <v>2</v>
      </c>
      <c r="G47" s="86">
        <v>20000</v>
      </c>
      <c r="H47" s="85">
        <f t="shared" si="7"/>
        <v>40000</v>
      </c>
      <c r="I47" s="85"/>
      <c r="J47" s="85"/>
      <c r="K47" s="85">
        <f>H47</f>
        <v>40000</v>
      </c>
      <c r="L47" s="85"/>
    </row>
    <row r="48" spans="1:12" s="11" customFormat="1" ht="26.25">
      <c r="A48" s="102"/>
      <c r="B48" s="96" t="s">
        <v>53</v>
      </c>
      <c r="C48" s="97"/>
      <c r="D48" s="97"/>
      <c r="E48" s="97"/>
      <c r="F48" s="97"/>
      <c r="G48" s="98"/>
      <c r="H48" s="97"/>
      <c r="I48" s="97"/>
      <c r="J48" s="97"/>
      <c r="K48" s="97">
        <f>K5+K21+K23+K26+K39+K42</f>
        <v>18430000</v>
      </c>
      <c r="L48" s="97"/>
    </row>
    <row r="49" spans="1:12" s="11" customFormat="1" ht="26.25">
      <c r="A49" s="58"/>
      <c r="B49" s="59"/>
      <c r="C49" s="60"/>
      <c r="D49" s="60"/>
      <c r="E49" s="60"/>
      <c r="F49" s="60"/>
      <c r="G49" s="61"/>
      <c r="H49" s="60"/>
      <c r="I49" s="60"/>
      <c r="J49" s="60"/>
      <c r="K49" s="60"/>
      <c r="L49" s="60"/>
    </row>
    <row r="50" spans="1:12" s="1" customFormat="1" ht="19.5">
      <c r="B50" s="1" t="s">
        <v>72</v>
      </c>
      <c r="G50" s="48"/>
    </row>
    <row r="51" spans="1:12" s="1" customFormat="1" ht="19.5">
      <c r="G51" s="48"/>
      <c r="K51" s="1" t="s">
        <v>21</v>
      </c>
    </row>
    <row r="52" spans="1:12" s="1" customFormat="1" ht="19.5">
      <c r="A52" s="22" t="s">
        <v>24</v>
      </c>
      <c r="F52" s="22" t="s">
        <v>23</v>
      </c>
      <c r="G52" s="48"/>
      <c r="K52" s="22" t="s">
        <v>22</v>
      </c>
    </row>
    <row r="53" spans="1:12" s="1" customFormat="1" ht="19.5">
      <c r="A53" s="22" t="s">
        <v>25</v>
      </c>
      <c r="G53" s="48"/>
    </row>
    <row r="54" spans="1:12" s="1" customFormat="1" ht="19.5">
      <c r="G54" s="48"/>
    </row>
    <row r="55" spans="1:12" s="1" customFormat="1" ht="19.5">
      <c r="G55" s="48"/>
    </row>
    <row r="56" spans="1:12" s="1" customFormat="1" ht="19.5">
      <c r="G56" s="48"/>
    </row>
    <row r="57" spans="1:12" s="1" customFormat="1" ht="19.5">
      <c r="G57" s="48"/>
    </row>
    <row r="58" spans="1:12" s="1" customFormat="1" ht="19.5">
      <c r="G58" s="48"/>
    </row>
    <row r="59" spans="1:12" s="1" customFormat="1" ht="19.5">
      <c r="G59" s="48"/>
    </row>
    <row r="60" spans="1:12" s="1" customFormat="1" ht="19.5">
      <c r="G60" s="48"/>
    </row>
    <row r="61" spans="1:12" s="1" customFormat="1" ht="19.5">
      <c r="G61" s="48"/>
    </row>
    <row r="62" spans="1:12" s="1" customFormat="1" ht="19.5">
      <c r="G62" s="48"/>
    </row>
    <row r="63" spans="1:12" s="1" customFormat="1" ht="19.5">
      <c r="G63" s="48"/>
    </row>
    <row r="64" spans="1:12" s="1" customFormat="1" ht="19.5">
      <c r="G64" s="48"/>
    </row>
    <row r="65" spans="7:7" s="1" customFormat="1" ht="19.5">
      <c r="G65" s="48"/>
    </row>
    <row r="66" spans="7:7" s="1" customFormat="1" ht="19.5">
      <c r="G66" s="48"/>
    </row>
    <row r="67" spans="7:7" s="1" customFormat="1" ht="19.5">
      <c r="G67" s="48"/>
    </row>
    <row r="68" spans="7:7" s="1" customFormat="1" ht="19.5">
      <c r="G68" s="48"/>
    </row>
    <row r="69" spans="7:7" s="1" customFormat="1" ht="19.5">
      <c r="G69" s="48"/>
    </row>
    <row r="70" spans="7:7" s="1" customFormat="1" ht="19.5">
      <c r="G70" s="48"/>
    </row>
    <row r="71" spans="7:7" s="1" customFormat="1" ht="19.5">
      <c r="G71" s="48"/>
    </row>
    <row r="72" spans="7:7" s="1" customFormat="1" ht="19.5">
      <c r="G72" s="48"/>
    </row>
    <row r="73" spans="7:7" s="1" customFormat="1" ht="19.5">
      <c r="G73" s="48"/>
    </row>
    <row r="74" spans="7:7" s="1" customFormat="1" ht="19.5">
      <c r="G74" s="48"/>
    </row>
    <row r="75" spans="7:7" s="1" customFormat="1" ht="19.5">
      <c r="G75" s="48"/>
    </row>
    <row r="76" spans="7:7" s="1" customFormat="1" ht="19.5">
      <c r="G76" s="48"/>
    </row>
    <row r="77" spans="7:7" s="1" customFormat="1" ht="19.5">
      <c r="G77" s="48"/>
    </row>
    <row r="78" spans="7:7" s="1" customFormat="1" ht="19.5">
      <c r="G78" s="48"/>
    </row>
    <row r="79" spans="7:7" s="1" customFormat="1" ht="19.5">
      <c r="G79" s="48"/>
    </row>
    <row r="80" spans="7:7" s="1" customFormat="1" ht="19.5">
      <c r="G80" s="48"/>
    </row>
    <row r="81" spans="7:7" s="1" customFormat="1" ht="19.5">
      <c r="G81" s="48"/>
    </row>
    <row r="82" spans="7:7" s="1" customFormat="1" ht="19.5">
      <c r="G82" s="48"/>
    </row>
    <row r="83" spans="7:7" s="1" customFormat="1" ht="19.5">
      <c r="G83" s="48"/>
    </row>
    <row r="84" spans="7:7" s="1" customFormat="1" ht="19.5">
      <c r="G84" s="48"/>
    </row>
    <row r="85" spans="7:7" s="1" customFormat="1" ht="19.5">
      <c r="G85" s="48"/>
    </row>
    <row r="86" spans="7:7" s="1" customFormat="1" ht="19.5">
      <c r="G86" s="48"/>
    </row>
    <row r="87" spans="7:7" s="1" customFormat="1" ht="19.5">
      <c r="G87" s="48"/>
    </row>
    <row r="88" spans="7:7" s="1" customFormat="1" ht="19.5">
      <c r="G88" s="48"/>
    </row>
    <row r="89" spans="7:7" s="1" customFormat="1" ht="19.5">
      <c r="G89" s="48"/>
    </row>
    <row r="90" spans="7:7" s="1" customFormat="1" ht="19.5">
      <c r="G90" s="48"/>
    </row>
    <row r="91" spans="7:7" s="1" customFormat="1" ht="19.5">
      <c r="G91" s="48"/>
    </row>
    <row r="92" spans="7:7" s="1" customFormat="1" ht="19.5">
      <c r="G92" s="48"/>
    </row>
    <row r="93" spans="7:7" s="1" customFormat="1" ht="19.5">
      <c r="G93" s="48"/>
    </row>
    <row r="94" spans="7:7" s="1" customFormat="1" ht="19.5">
      <c r="G94" s="48"/>
    </row>
    <row r="95" spans="7:7" s="1" customFormat="1" ht="19.5">
      <c r="G95" s="48"/>
    </row>
    <row r="96" spans="7:7" s="1" customFormat="1" ht="19.5">
      <c r="G96" s="48"/>
    </row>
    <row r="97" spans="7:7" s="1" customFormat="1" ht="19.5">
      <c r="G97" s="48"/>
    </row>
    <row r="98" spans="7:7" s="1" customFormat="1" ht="19.5">
      <c r="G98" s="48"/>
    </row>
    <row r="99" spans="7:7" s="1" customFormat="1" ht="19.5">
      <c r="G99" s="48"/>
    </row>
    <row r="100" spans="7:7" s="1" customFormat="1" ht="19.5">
      <c r="G100" s="48"/>
    </row>
    <row r="101" spans="7:7" s="1" customFormat="1" ht="19.5">
      <c r="G101" s="48"/>
    </row>
    <row r="102" spans="7:7" s="1" customFormat="1" ht="19.5">
      <c r="G102" s="48"/>
    </row>
    <row r="103" spans="7:7" s="1" customFormat="1" ht="19.5">
      <c r="G103" s="48"/>
    </row>
    <row r="104" spans="7:7" s="1" customFormat="1" ht="19.5">
      <c r="G104" s="48"/>
    </row>
    <row r="105" spans="7:7" s="1" customFormat="1" ht="19.5">
      <c r="G105" s="48"/>
    </row>
    <row r="106" spans="7:7" s="1" customFormat="1" ht="19.5">
      <c r="G106" s="48"/>
    </row>
    <row r="107" spans="7:7" s="1" customFormat="1" ht="19.5">
      <c r="G107" s="48"/>
    </row>
    <row r="108" spans="7:7" s="1" customFormat="1" ht="19.5">
      <c r="G108" s="48"/>
    </row>
    <row r="109" spans="7:7" s="1" customFormat="1" ht="19.5">
      <c r="G109" s="48"/>
    </row>
    <row r="110" spans="7:7" s="1" customFormat="1" ht="19.5">
      <c r="G110" s="48"/>
    </row>
    <row r="111" spans="7:7" s="1" customFormat="1" ht="19.5">
      <c r="G111" s="48"/>
    </row>
  </sheetData>
  <mergeCells count="2">
    <mergeCell ref="B5:J5"/>
    <mergeCell ref="A1:L1"/>
  </mergeCells>
  <pageMargins left="0.25" right="0.25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5"/>
  <sheetViews>
    <sheetView topLeftCell="A17" workbookViewId="0">
      <selection activeCell="B31" sqref="B31"/>
    </sheetView>
  </sheetViews>
  <sheetFormatPr defaultRowHeight="15"/>
  <cols>
    <col min="1" max="1" width="7" customWidth="1"/>
    <col min="2" max="2" width="37.28515625" customWidth="1"/>
    <col min="3" max="3" width="6.28515625" customWidth="1"/>
    <col min="4" max="4" width="4.7109375" customWidth="1"/>
    <col min="5" max="5" width="4.28515625" customWidth="1"/>
    <col min="6" max="6" width="4.42578125" customWidth="1"/>
    <col min="7" max="7" width="12.5703125" customWidth="1"/>
    <col min="8" max="8" width="11.140625" customWidth="1"/>
    <col min="9" max="9" width="11.85546875" customWidth="1"/>
    <col min="10" max="10" width="13.42578125" customWidth="1"/>
    <col min="11" max="11" width="18.5703125" customWidth="1"/>
    <col min="12" max="12" width="15.28515625" customWidth="1"/>
  </cols>
  <sheetData>
    <row r="1" spans="1:12" s="36" customFormat="1" ht="26.25">
      <c r="A1" s="127" t="s">
        <v>54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s="1" customFormat="1" ht="19.5">
      <c r="A2" s="2" t="s">
        <v>0</v>
      </c>
      <c r="B2" s="2" t="s">
        <v>1</v>
      </c>
      <c r="C2" s="2" t="s">
        <v>3</v>
      </c>
      <c r="D2" s="2" t="s">
        <v>3</v>
      </c>
      <c r="E2" s="2" t="s">
        <v>3</v>
      </c>
      <c r="F2" s="2" t="s">
        <v>3</v>
      </c>
      <c r="G2" s="39" t="s">
        <v>8</v>
      </c>
      <c r="H2" s="2" t="s">
        <v>9</v>
      </c>
      <c r="I2" s="2" t="s">
        <v>11</v>
      </c>
      <c r="J2" s="2" t="s">
        <v>9</v>
      </c>
      <c r="K2" s="2" t="s">
        <v>13</v>
      </c>
      <c r="L2" s="2" t="s">
        <v>14</v>
      </c>
    </row>
    <row r="3" spans="1:12" s="1" customFormat="1" ht="19.5">
      <c r="A3" s="3"/>
      <c r="B3" s="10" t="s">
        <v>2</v>
      </c>
      <c r="C3" s="3" t="s">
        <v>4</v>
      </c>
      <c r="D3" s="3" t="s">
        <v>5</v>
      </c>
      <c r="E3" s="3" t="s">
        <v>15</v>
      </c>
      <c r="F3" s="3" t="s">
        <v>6</v>
      </c>
      <c r="G3" s="40" t="s">
        <v>7</v>
      </c>
      <c r="H3" s="3" t="s">
        <v>10</v>
      </c>
      <c r="I3" s="3" t="s">
        <v>12</v>
      </c>
      <c r="J3" s="3" t="s">
        <v>10</v>
      </c>
      <c r="K3" s="3" t="s">
        <v>10</v>
      </c>
      <c r="L3" s="3"/>
    </row>
    <row r="4" spans="1:12" s="1" customFormat="1" ht="19.5">
      <c r="A4" s="23">
        <v>2.1</v>
      </c>
      <c r="B4" s="124" t="s">
        <v>38</v>
      </c>
      <c r="C4" s="125"/>
      <c r="D4" s="125"/>
      <c r="E4" s="125"/>
      <c r="F4" s="125"/>
      <c r="G4" s="125"/>
      <c r="H4" s="125"/>
      <c r="I4" s="125"/>
      <c r="J4" s="126"/>
      <c r="K4" s="24">
        <f>SUM(K5:K17)</f>
        <v>7835000</v>
      </c>
      <c r="L4" s="25"/>
    </row>
    <row r="5" spans="1:12" s="1" customFormat="1" ht="19.5">
      <c r="A5" s="4">
        <v>1</v>
      </c>
      <c r="B5" s="52" t="s">
        <v>39</v>
      </c>
      <c r="C5" s="50">
        <v>1</v>
      </c>
      <c r="D5" s="51">
        <v>10</v>
      </c>
      <c r="E5" s="51">
        <v>9</v>
      </c>
      <c r="F5" s="51">
        <v>1</v>
      </c>
      <c r="G5" s="54">
        <v>70000</v>
      </c>
      <c r="H5" s="55">
        <f>C5*D5*G5</f>
        <v>700000</v>
      </c>
      <c r="I5" s="54">
        <v>150000</v>
      </c>
      <c r="J5" s="55">
        <f>C5*E5*I5</f>
        <v>1350000</v>
      </c>
      <c r="K5" s="56">
        <f>H5+J5</f>
        <v>2050000</v>
      </c>
      <c r="L5" s="53" t="s">
        <v>40</v>
      </c>
    </row>
    <row r="6" spans="1:12" s="1" customFormat="1" ht="19.5">
      <c r="A6" s="4">
        <v>2</v>
      </c>
      <c r="B6" s="5" t="s">
        <v>19</v>
      </c>
      <c r="C6" s="7">
        <v>2</v>
      </c>
      <c r="D6" s="7">
        <v>10</v>
      </c>
      <c r="E6" s="7">
        <v>9</v>
      </c>
      <c r="F6" s="7">
        <v>1</v>
      </c>
      <c r="G6" s="41">
        <v>70000</v>
      </c>
      <c r="H6" s="7">
        <f>C6*D6*F6*G6</f>
        <v>1400000</v>
      </c>
      <c r="I6" s="7">
        <v>80000</v>
      </c>
      <c r="J6" s="7">
        <f>C6*E6*F6*I6</f>
        <v>1440000</v>
      </c>
      <c r="K6" s="7">
        <f>H6+J6</f>
        <v>2840000</v>
      </c>
      <c r="L6" s="7" t="s">
        <v>33</v>
      </c>
    </row>
    <row r="7" spans="1:12" s="1" customFormat="1" ht="19.5">
      <c r="A7" s="4">
        <v>3</v>
      </c>
      <c r="B7" s="5" t="s">
        <v>31</v>
      </c>
      <c r="C7" s="7">
        <v>1</v>
      </c>
      <c r="D7" s="7">
        <v>10</v>
      </c>
      <c r="E7" s="7">
        <v>9</v>
      </c>
      <c r="F7" s="7">
        <v>1</v>
      </c>
      <c r="G7" s="41">
        <v>70000</v>
      </c>
      <c r="H7" s="7">
        <f>C7*D7*F7*G7</f>
        <v>700000</v>
      </c>
      <c r="I7" s="7">
        <v>80000</v>
      </c>
      <c r="J7" s="7">
        <f>C7*E7*F7*I7</f>
        <v>720000</v>
      </c>
      <c r="K7" s="7">
        <f>H7+J7</f>
        <v>1420000</v>
      </c>
      <c r="L7" s="7" t="s">
        <v>34</v>
      </c>
    </row>
    <row r="8" spans="1:12" s="1" customFormat="1" ht="19.5">
      <c r="A8" s="4"/>
      <c r="B8" s="5" t="s">
        <v>32</v>
      </c>
      <c r="C8" s="7"/>
      <c r="D8" s="7"/>
      <c r="E8" s="7"/>
      <c r="F8" s="7"/>
      <c r="G8" s="41"/>
      <c r="H8" s="7"/>
      <c r="I8" s="7"/>
      <c r="J8" s="7"/>
      <c r="K8" s="7"/>
      <c r="L8" s="7" t="s">
        <v>41</v>
      </c>
    </row>
    <row r="9" spans="1:12" s="1" customFormat="1" ht="19.5">
      <c r="A9" s="4">
        <v>4</v>
      </c>
      <c r="B9" s="5" t="s">
        <v>20</v>
      </c>
      <c r="C9" s="7">
        <v>1</v>
      </c>
      <c r="D9" s="7">
        <v>1</v>
      </c>
      <c r="E9" s="7"/>
      <c r="F9" s="7">
        <v>2</v>
      </c>
      <c r="G9" s="41">
        <v>35000</v>
      </c>
      <c r="H9" s="7">
        <f>C9*D9*F9*G9</f>
        <v>70000</v>
      </c>
      <c r="I9" s="7"/>
      <c r="J9" s="7"/>
      <c r="K9" s="7">
        <f t="shared" ref="K9:K17" si="0">H9+J9</f>
        <v>70000</v>
      </c>
      <c r="L9" s="7"/>
    </row>
    <row r="10" spans="1:12" s="1" customFormat="1" ht="19.5">
      <c r="A10" s="4">
        <v>5</v>
      </c>
      <c r="B10" s="6" t="s">
        <v>30</v>
      </c>
      <c r="C10" s="8">
        <v>1</v>
      </c>
      <c r="D10" s="8"/>
      <c r="E10" s="8"/>
      <c r="F10" s="8">
        <v>1</v>
      </c>
      <c r="G10" s="42">
        <v>500000</v>
      </c>
      <c r="H10" s="7">
        <f>C10*F10*G10</f>
        <v>500000</v>
      </c>
      <c r="I10" s="8"/>
      <c r="J10" s="8"/>
      <c r="K10" s="7">
        <f t="shared" si="0"/>
        <v>500000</v>
      </c>
      <c r="L10" s="7"/>
    </row>
    <row r="11" spans="1:12" s="1" customFormat="1" ht="19.5">
      <c r="A11" s="4">
        <v>6</v>
      </c>
      <c r="B11" s="6" t="s">
        <v>29</v>
      </c>
      <c r="C11" s="8">
        <v>1</v>
      </c>
      <c r="D11" s="8"/>
      <c r="E11" s="8"/>
      <c r="F11" s="8">
        <v>2</v>
      </c>
      <c r="G11" s="42">
        <v>35000</v>
      </c>
      <c r="H11" s="7">
        <f>C11*F11*G11</f>
        <v>70000</v>
      </c>
      <c r="I11" s="8"/>
      <c r="J11" s="7"/>
      <c r="K11" s="7">
        <f t="shared" si="0"/>
        <v>70000</v>
      </c>
      <c r="L11" s="7"/>
    </row>
    <row r="12" spans="1:12" s="1" customFormat="1" ht="19.5">
      <c r="A12" s="4">
        <v>7</v>
      </c>
      <c r="B12" s="6" t="s">
        <v>17</v>
      </c>
      <c r="C12" s="8">
        <v>1</v>
      </c>
      <c r="D12" s="8"/>
      <c r="E12" s="8"/>
      <c r="F12" s="8">
        <v>1</v>
      </c>
      <c r="G12" s="42">
        <v>35000</v>
      </c>
      <c r="H12" s="7">
        <f t="shared" ref="H12:H15" si="1">C12*F12*G12</f>
        <v>35000</v>
      </c>
      <c r="I12" s="8"/>
      <c r="J12" s="7"/>
      <c r="K12" s="7">
        <f t="shared" si="0"/>
        <v>35000</v>
      </c>
      <c r="L12" s="7"/>
    </row>
    <row r="13" spans="1:12" s="20" customFormat="1" ht="19.5">
      <c r="A13" s="4">
        <v>8</v>
      </c>
      <c r="B13" s="21" t="s">
        <v>16</v>
      </c>
      <c r="C13" s="18">
        <v>200</v>
      </c>
      <c r="D13" s="18"/>
      <c r="E13" s="18"/>
      <c r="F13" s="18">
        <v>1</v>
      </c>
      <c r="G13" s="43">
        <v>250</v>
      </c>
      <c r="H13" s="7">
        <f t="shared" si="1"/>
        <v>50000</v>
      </c>
      <c r="I13" s="18"/>
      <c r="J13" s="19">
        <f t="shared" ref="J13" si="2">C13*D13*F13*I13</f>
        <v>0</v>
      </c>
      <c r="K13" s="7">
        <f t="shared" si="0"/>
        <v>50000</v>
      </c>
      <c r="L13" s="19"/>
    </row>
    <row r="14" spans="1:12" s="1" customFormat="1" ht="19.5">
      <c r="A14" s="4">
        <v>9</v>
      </c>
      <c r="B14" s="6" t="s">
        <v>27</v>
      </c>
      <c r="C14" s="8">
        <v>4</v>
      </c>
      <c r="D14" s="8"/>
      <c r="E14" s="8"/>
      <c r="F14" s="8">
        <v>1</v>
      </c>
      <c r="G14" s="42">
        <v>25000</v>
      </c>
      <c r="H14" s="7">
        <f t="shared" si="1"/>
        <v>100000</v>
      </c>
      <c r="I14" s="8"/>
      <c r="J14" s="7"/>
      <c r="K14" s="7">
        <f t="shared" si="0"/>
        <v>100000</v>
      </c>
      <c r="L14" s="7"/>
    </row>
    <row r="15" spans="1:12" s="1" customFormat="1" ht="19.5">
      <c r="A15" s="4">
        <v>10</v>
      </c>
      <c r="B15" s="6" t="s">
        <v>26</v>
      </c>
      <c r="C15" s="8">
        <v>2</v>
      </c>
      <c r="D15" s="8"/>
      <c r="E15" s="8"/>
      <c r="F15" s="8">
        <v>1</v>
      </c>
      <c r="G15" s="42">
        <v>50000</v>
      </c>
      <c r="H15" s="7">
        <f t="shared" si="1"/>
        <v>100000</v>
      </c>
      <c r="I15" s="8"/>
      <c r="J15" s="7"/>
      <c r="K15" s="7">
        <f t="shared" si="0"/>
        <v>100000</v>
      </c>
      <c r="L15" s="7"/>
    </row>
    <row r="16" spans="1:12" s="1" customFormat="1" ht="19.5">
      <c r="A16" s="4">
        <v>11</v>
      </c>
      <c r="B16" s="6" t="s">
        <v>18</v>
      </c>
      <c r="C16" s="8">
        <v>1</v>
      </c>
      <c r="D16" s="8"/>
      <c r="E16" s="8"/>
      <c r="F16" s="8">
        <v>1</v>
      </c>
      <c r="G16" s="42">
        <v>100000</v>
      </c>
      <c r="H16" s="7">
        <f>C16*F16*G16</f>
        <v>100000</v>
      </c>
      <c r="I16" s="8"/>
      <c r="J16" s="8"/>
      <c r="K16" s="7">
        <f t="shared" si="0"/>
        <v>100000</v>
      </c>
      <c r="L16" s="7"/>
    </row>
    <row r="17" spans="1:12" s="1" customFormat="1" ht="19.5">
      <c r="A17" s="4">
        <v>12</v>
      </c>
      <c r="B17" s="103" t="s">
        <v>61</v>
      </c>
      <c r="C17" s="8">
        <v>25</v>
      </c>
      <c r="D17" s="8"/>
      <c r="E17" s="8"/>
      <c r="F17" s="8">
        <v>1</v>
      </c>
      <c r="G17" s="42">
        <v>20000</v>
      </c>
      <c r="H17" s="7">
        <f>C17*F17*G17</f>
        <v>500000</v>
      </c>
      <c r="I17" s="8"/>
      <c r="J17" s="7"/>
      <c r="K17" s="7">
        <f t="shared" si="0"/>
        <v>500000</v>
      </c>
      <c r="L17" s="7"/>
    </row>
    <row r="18" spans="1:12" s="1" customFormat="1" ht="19.5">
      <c r="A18" s="4"/>
      <c r="B18" s="122" t="s">
        <v>62</v>
      </c>
      <c r="C18" s="8"/>
      <c r="D18" s="8"/>
      <c r="E18" s="8"/>
      <c r="F18" s="8"/>
      <c r="G18" s="42"/>
      <c r="H18" s="7"/>
      <c r="I18" s="8"/>
      <c r="J18" s="7"/>
      <c r="K18" s="7"/>
      <c r="L18" s="7"/>
    </row>
    <row r="19" spans="1:12" s="28" customFormat="1" ht="27" customHeight="1">
      <c r="A19" s="57">
        <v>2.2000000000000002</v>
      </c>
      <c r="B19" s="121" t="s">
        <v>43</v>
      </c>
      <c r="C19" s="9"/>
      <c r="D19" s="9"/>
      <c r="E19" s="9"/>
      <c r="F19" s="9"/>
      <c r="G19" s="45"/>
      <c r="H19" s="12"/>
      <c r="I19" s="9"/>
      <c r="J19" s="12"/>
      <c r="K19" s="12"/>
      <c r="L19" s="12"/>
    </row>
    <row r="20" spans="1:12" s="28" customFormat="1" ht="27" customHeight="1">
      <c r="A20" s="4"/>
      <c r="C20" s="26"/>
      <c r="D20" s="26"/>
      <c r="E20" s="26"/>
      <c r="F20" s="26"/>
      <c r="G20" s="44"/>
      <c r="H20" s="27"/>
      <c r="I20" s="26"/>
      <c r="J20" s="27"/>
      <c r="K20" s="27"/>
      <c r="L20" s="27"/>
    </row>
    <row r="21" spans="1:12" s="1" customFormat="1" ht="32.25" customHeight="1">
      <c r="A21" s="17">
        <v>2.2999999999999998</v>
      </c>
      <c r="B21" s="31" t="s">
        <v>42</v>
      </c>
      <c r="C21" s="32"/>
      <c r="D21" s="9"/>
      <c r="E21" s="9"/>
      <c r="F21" s="9"/>
      <c r="G21" s="45"/>
      <c r="H21" s="9"/>
      <c r="I21" s="9"/>
      <c r="J21" s="9"/>
      <c r="K21" s="13">
        <f>K22</f>
        <v>400000</v>
      </c>
      <c r="L21" s="12" t="s">
        <v>35</v>
      </c>
    </row>
    <row r="22" spans="1:12" s="1" customFormat="1" ht="24" customHeight="1">
      <c r="A22" s="4">
        <v>1</v>
      </c>
      <c r="B22" s="5" t="s">
        <v>44</v>
      </c>
      <c r="C22" s="7">
        <v>20</v>
      </c>
      <c r="D22" s="7">
        <v>1</v>
      </c>
      <c r="E22" s="7"/>
      <c r="F22" s="7">
        <v>1</v>
      </c>
      <c r="G22" s="41">
        <v>20000</v>
      </c>
      <c r="H22" s="7">
        <f>C22*D22*F22*G22</f>
        <v>400000</v>
      </c>
      <c r="I22" s="7"/>
      <c r="J22" s="7">
        <f>C22*E22*F22*I22</f>
        <v>0</v>
      </c>
      <c r="K22" s="7">
        <f>H22+J22</f>
        <v>400000</v>
      </c>
      <c r="L22" s="7" t="s">
        <v>36</v>
      </c>
    </row>
    <row r="23" spans="1:12" s="1" customFormat="1" ht="24" customHeight="1">
      <c r="A23" s="14"/>
      <c r="B23" s="15"/>
      <c r="C23" s="16"/>
      <c r="D23" s="16"/>
      <c r="E23" s="16"/>
      <c r="F23" s="16"/>
      <c r="G23" s="46"/>
      <c r="H23" s="16"/>
      <c r="I23" s="16"/>
      <c r="J23" s="16"/>
      <c r="K23" s="16"/>
      <c r="L23" s="16" t="s">
        <v>33</v>
      </c>
    </row>
    <row r="24" spans="1:12" s="20" customFormat="1" ht="27.75" customHeight="1">
      <c r="A24" s="29">
        <v>2.4</v>
      </c>
      <c r="B24" s="33" t="s">
        <v>45</v>
      </c>
      <c r="C24" s="34"/>
      <c r="D24" s="34"/>
      <c r="E24" s="34"/>
      <c r="F24" s="34"/>
      <c r="G24" s="47"/>
      <c r="H24" s="35"/>
      <c r="I24" s="30"/>
      <c r="J24" s="30">
        <f t="shared" ref="J24" si="3">C24*D24*F24*I24</f>
        <v>0</v>
      </c>
      <c r="K24" s="13">
        <f>K25</f>
        <v>6000000</v>
      </c>
      <c r="L24" s="30" t="s">
        <v>37</v>
      </c>
    </row>
    <row r="25" spans="1:12" s="11" customFormat="1" ht="26.25">
      <c r="A25" s="10">
        <v>1</v>
      </c>
      <c r="B25" s="63" t="s">
        <v>28</v>
      </c>
      <c r="C25" s="64">
        <v>5</v>
      </c>
      <c r="D25" s="64">
        <v>8</v>
      </c>
      <c r="E25" s="64"/>
      <c r="F25" s="64">
        <v>1</v>
      </c>
      <c r="G25" s="65">
        <v>150000</v>
      </c>
      <c r="H25" s="38">
        <f>C25*D25*F25*G25</f>
        <v>6000000</v>
      </c>
      <c r="I25" s="64"/>
      <c r="J25" s="38"/>
      <c r="K25" s="38">
        <f>H25+J25</f>
        <v>6000000</v>
      </c>
      <c r="L25" s="38"/>
    </row>
    <row r="26" spans="1:12" s="62" customFormat="1" ht="19.5">
      <c r="A26" s="66">
        <v>2.5</v>
      </c>
      <c r="B26" s="67" t="s">
        <v>46</v>
      </c>
      <c r="C26" s="68"/>
      <c r="D26" s="68"/>
      <c r="E26" s="68"/>
      <c r="F26" s="68"/>
      <c r="G26" s="69"/>
      <c r="H26" s="68"/>
      <c r="I26" s="68"/>
      <c r="J26" s="68"/>
      <c r="K26" s="79">
        <f>K27</f>
        <v>100000</v>
      </c>
      <c r="L26" s="70"/>
    </row>
    <row r="27" spans="1:12" s="1" customFormat="1" ht="19.5">
      <c r="A27" s="75">
        <v>1</v>
      </c>
      <c r="B27" s="76" t="s">
        <v>65</v>
      </c>
      <c r="C27" s="77">
        <v>5</v>
      </c>
      <c r="D27" s="77">
        <v>1</v>
      </c>
      <c r="E27" s="77"/>
      <c r="F27" s="77">
        <v>1</v>
      </c>
      <c r="G27" s="78">
        <v>20000</v>
      </c>
      <c r="H27" s="77">
        <f>C27*G27</f>
        <v>100000</v>
      </c>
      <c r="I27" s="77"/>
      <c r="J27" s="77"/>
      <c r="K27" s="77">
        <f>H27</f>
        <v>100000</v>
      </c>
      <c r="L27" s="77"/>
    </row>
    <row r="28" spans="1:12" s="62" customFormat="1" ht="19.5">
      <c r="A28" s="71"/>
      <c r="B28" s="72"/>
      <c r="C28" s="73"/>
      <c r="D28" s="73"/>
      <c r="E28" s="73"/>
      <c r="F28" s="73"/>
      <c r="G28" s="74"/>
      <c r="H28" s="73"/>
      <c r="I28" s="73"/>
      <c r="J28" s="73"/>
      <c r="K28" s="73"/>
      <c r="L28" s="73"/>
    </row>
    <row r="29" spans="1:12" s="11" customFormat="1" ht="26.25">
      <c r="A29" s="95"/>
      <c r="B29" s="96" t="s">
        <v>53</v>
      </c>
      <c r="C29" s="97"/>
      <c r="D29" s="97"/>
      <c r="E29" s="97"/>
      <c r="F29" s="97"/>
      <c r="G29" s="98"/>
      <c r="H29" s="97"/>
      <c r="I29" s="97"/>
      <c r="J29" s="97"/>
      <c r="K29" s="97">
        <f>K4+K21+K24+K26</f>
        <v>14335000</v>
      </c>
      <c r="L29" s="97"/>
    </row>
    <row r="30" spans="1:12" s="11" customFormat="1" ht="26.25">
      <c r="A30" s="58"/>
      <c r="B30" s="59"/>
      <c r="C30" s="60"/>
      <c r="D30" s="60"/>
      <c r="E30" s="60"/>
      <c r="F30" s="60"/>
      <c r="G30" s="61"/>
      <c r="H30" s="60"/>
      <c r="I30" s="60"/>
      <c r="J30" s="60"/>
      <c r="K30" s="60"/>
      <c r="L30" s="60"/>
    </row>
    <row r="31" spans="1:12" s="118" customFormat="1" ht="19.5">
      <c r="B31" s="118" t="s">
        <v>66</v>
      </c>
      <c r="G31" s="119"/>
    </row>
    <row r="32" spans="1:12" s="118" customFormat="1" ht="19.5">
      <c r="G32" s="119"/>
      <c r="K32" s="118" t="s">
        <v>21</v>
      </c>
    </row>
    <row r="33" spans="1:11" s="118" customFormat="1" ht="19.5">
      <c r="A33" s="120" t="s">
        <v>24</v>
      </c>
      <c r="F33" s="120" t="s">
        <v>23</v>
      </c>
      <c r="G33" s="119"/>
      <c r="K33" s="120" t="s">
        <v>22</v>
      </c>
    </row>
    <row r="34" spans="1:11" s="118" customFormat="1" ht="19.5">
      <c r="A34" s="120" t="s">
        <v>25</v>
      </c>
      <c r="G34" s="119"/>
    </row>
    <row r="35" spans="1:11" s="1" customFormat="1" ht="19.5">
      <c r="G35" s="48"/>
    </row>
    <row r="36" spans="1:11" s="1" customFormat="1" ht="19.5">
      <c r="G36" s="48"/>
    </row>
    <row r="37" spans="1:11" s="1" customFormat="1" ht="19.5">
      <c r="G37" s="48"/>
    </row>
    <row r="38" spans="1:11" s="1" customFormat="1" ht="19.5">
      <c r="G38" s="48"/>
    </row>
    <row r="39" spans="1:11" s="1" customFormat="1" ht="19.5">
      <c r="G39" s="48"/>
    </row>
    <row r="40" spans="1:11" s="1" customFormat="1" ht="19.5">
      <c r="G40" s="48"/>
    </row>
    <row r="41" spans="1:11" s="1" customFormat="1" ht="19.5">
      <c r="G41" s="48"/>
    </row>
    <row r="42" spans="1:11" s="1" customFormat="1" ht="19.5">
      <c r="G42" s="48"/>
    </row>
    <row r="43" spans="1:11" s="1" customFormat="1" ht="19.5">
      <c r="G43" s="48"/>
    </row>
    <row r="44" spans="1:11" s="1" customFormat="1" ht="19.5">
      <c r="G44" s="48"/>
    </row>
    <row r="45" spans="1:11" s="1" customFormat="1" ht="19.5">
      <c r="G45" s="48"/>
    </row>
    <row r="46" spans="1:11" s="1" customFormat="1" ht="19.5">
      <c r="G46" s="48"/>
    </row>
    <row r="47" spans="1:11" s="1" customFormat="1" ht="19.5">
      <c r="G47" s="48"/>
    </row>
    <row r="48" spans="1:11" s="1" customFormat="1" ht="19.5">
      <c r="G48" s="48"/>
    </row>
    <row r="49" spans="7:7" s="1" customFormat="1" ht="19.5">
      <c r="G49" s="48"/>
    </row>
    <row r="50" spans="7:7" s="1" customFormat="1" ht="19.5">
      <c r="G50" s="48"/>
    </row>
    <row r="51" spans="7:7" s="1" customFormat="1" ht="19.5">
      <c r="G51" s="48"/>
    </row>
    <row r="52" spans="7:7" s="1" customFormat="1" ht="19.5">
      <c r="G52" s="48"/>
    </row>
    <row r="53" spans="7:7" s="1" customFormat="1" ht="19.5">
      <c r="G53" s="48"/>
    </row>
    <row r="54" spans="7:7" s="1" customFormat="1" ht="19.5">
      <c r="G54" s="48"/>
    </row>
    <row r="55" spans="7:7" s="1" customFormat="1" ht="19.5">
      <c r="G55" s="48"/>
    </row>
    <row r="56" spans="7:7" s="1" customFormat="1" ht="19.5">
      <c r="G56" s="48"/>
    </row>
    <row r="57" spans="7:7" s="1" customFormat="1" ht="19.5">
      <c r="G57" s="48"/>
    </row>
    <row r="58" spans="7:7" s="1" customFormat="1" ht="19.5">
      <c r="G58" s="48"/>
    </row>
    <row r="59" spans="7:7" s="1" customFormat="1" ht="19.5">
      <c r="G59" s="48"/>
    </row>
    <row r="60" spans="7:7" s="1" customFormat="1" ht="19.5">
      <c r="G60" s="48"/>
    </row>
    <row r="61" spans="7:7" s="1" customFormat="1" ht="19.5">
      <c r="G61" s="48"/>
    </row>
    <row r="62" spans="7:7" s="1" customFormat="1" ht="19.5">
      <c r="G62" s="48"/>
    </row>
    <row r="63" spans="7:7" s="1" customFormat="1" ht="19.5">
      <c r="G63" s="48"/>
    </row>
    <row r="64" spans="7:7" s="1" customFormat="1" ht="19.5">
      <c r="G64" s="48"/>
    </row>
    <row r="65" spans="7:7" s="1" customFormat="1" ht="19.5">
      <c r="G65" s="48"/>
    </row>
    <row r="66" spans="7:7" s="1" customFormat="1" ht="19.5">
      <c r="G66" s="48"/>
    </row>
    <row r="67" spans="7:7" s="1" customFormat="1" ht="19.5">
      <c r="G67" s="48"/>
    </row>
    <row r="68" spans="7:7" s="1" customFormat="1" ht="19.5">
      <c r="G68" s="48"/>
    </row>
    <row r="69" spans="7:7" s="1" customFormat="1" ht="19.5">
      <c r="G69" s="48"/>
    </row>
    <row r="70" spans="7:7" s="1" customFormat="1" ht="19.5">
      <c r="G70" s="48"/>
    </row>
    <row r="71" spans="7:7" s="1" customFormat="1" ht="19.5">
      <c r="G71" s="48"/>
    </row>
    <row r="72" spans="7:7" s="1" customFormat="1" ht="19.5">
      <c r="G72" s="48"/>
    </row>
    <row r="73" spans="7:7" s="1" customFormat="1" ht="19.5">
      <c r="G73" s="48"/>
    </row>
    <row r="74" spans="7:7" s="1" customFormat="1" ht="19.5">
      <c r="G74" s="48"/>
    </row>
    <row r="75" spans="7:7" s="1" customFormat="1" ht="19.5">
      <c r="G75" s="48"/>
    </row>
  </sheetData>
  <mergeCells count="2">
    <mergeCell ref="B4:J4"/>
    <mergeCell ref="A1:L1"/>
  </mergeCells>
  <pageMargins left="0.25" right="0.25" top="0.75" bottom="0.75" header="0.3" footer="0.3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81"/>
  <sheetViews>
    <sheetView topLeftCell="A7" workbookViewId="0">
      <selection activeCell="B21" sqref="B21"/>
    </sheetView>
  </sheetViews>
  <sheetFormatPr defaultRowHeight="15"/>
  <cols>
    <col min="1" max="1" width="5.85546875" customWidth="1"/>
    <col min="2" max="2" width="35.140625" customWidth="1"/>
    <col min="3" max="3" width="6.5703125" customWidth="1"/>
    <col min="4" max="4" width="5.5703125" customWidth="1"/>
    <col min="5" max="5" width="5.140625" customWidth="1"/>
    <col min="6" max="6" width="4.42578125" customWidth="1"/>
    <col min="7" max="7" width="11.42578125" customWidth="1"/>
    <col min="8" max="8" width="11.85546875" customWidth="1"/>
    <col min="9" max="9" width="11.140625" customWidth="1"/>
    <col min="10" max="10" width="11" customWidth="1"/>
    <col min="11" max="11" width="16.28515625" customWidth="1"/>
    <col min="12" max="12" width="16.85546875" customWidth="1"/>
  </cols>
  <sheetData>
    <row r="1" spans="1:12" s="36" customFormat="1" ht="26.25">
      <c r="A1" s="127" t="s">
        <v>56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s="1" customFormat="1" ht="19.5">
      <c r="A2" s="2" t="s">
        <v>0</v>
      </c>
      <c r="B2" s="2" t="s">
        <v>1</v>
      </c>
      <c r="C2" s="2" t="s">
        <v>3</v>
      </c>
      <c r="D2" s="2" t="s">
        <v>3</v>
      </c>
      <c r="E2" s="2" t="s">
        <v>3</v>
      </c>
      <c r="F2" s="2" t="s">
        <v>3</v>
      </c>
      <c r="G2" s="39" t="s">
        <v>8</v>
      </c>
      <c r="H2" s="2" t="s">
        <v>9</v>
      </c>
      <c r="I2" s="2" t="s">
        <v>11</v>
      </c>
      <c r="J2" s="2" t="s">
        <v>9</v>
      </c>
      <c r="K2" s="2" t="s">
        <v>13</v>
      </c>
      <c r="L2" s="2" t="s">
        <v>14</v>
      </c>
    </row>
    <row r="3" spans="1:12" s="1" customFormat="1" ht="19.5">
      <c r="A3" s="10"/>
      <c r="B3" s="10" t="s">
        <v>2</v>
      </c>
      <c r="C3" s="10" t="s">
        <v>4</v>
      </c>
      <c r="D3" s="10" t="s">
        <v>5</v>
      </c>
      <c r="E3" s="10" t="s">
        <v>15</v>
      </c>
      <c r="F3" s="10" t="s">
        <v>6</v>
      </c>
      <c r="G3" s="87" t="s">
        <v>7</v>
      </c>
      <c r="H3" s="10" t="s">
        <v>10</v>
      </c>
      <c r="I3" s="10" t="s">
        <v>12</v>
      </c>
      <c r="J3" s="10" t="s">
        <v>10</v>
      </c>
      <c r="K3" s="10" t="s">
        <v>10</v>
      </c>
      <c r="L3" s="10"/>
    </row>
    <row r="4" spans="1:12" s="1" customFormat="1" ht="19.5">
      <c r="A4" s="88">
        <v>2.1</v>
      </c>
      <c r="B4" s="89" t="s">
        <v>55</v>
      </c>
      <c r="C4" s="88"/>
      <c r="D4" s="88"/>
      <c r="E4" s="88"/>
      <c r="F4" s="88"/>
      <c r="G4" s="90"/>
      <c r="H4" s="88"/>
      <c r="I4" s="88"/>
      <c r="J4" s="88"/>
      <c r="K4" s="88"/>
      <c r="L4" s="88"/>
    </row>
    <row r="5" spans="1:12" s="1" customFormat="1" ht="19.5">
      <c r="A5" s="91"/>
      <c r="B5" s="91"/>
      <c r="C5" s="91"/>
      <c r="D5" s="91"/>
      <c r="E5" s="91"/>
      <c r="F5" s="91"/>
      <c r="G5" s="92"/>
      <c r="H5" s="91"/>
      <c r="I5" s="91"/>
      <c r="J5" s="91"/>
      <c r="K5" s="91"/>
      <c r="L5" s="91"/>
    </row>
    <row r="6" spans="1:12" s="1" customFormat="1" ht="19.5">
      <c r="A6" s="93"/>
      <c r="B6" s="93"/>
      <c r="C6" s="93"/>
      <c r="D6" s="93"/>
      <c r="E6" s="93"/>
      <c r="F6" s="93"/>
      <c r="G6" s="94"/>
      <c r="H6" s="93"/>
      <c r="I6" s="93"/>
      <c r="J6" s="93"/>
      <c r="K6" s="93"/>
      <c r="L6" s="93"/>
    </row>
    <row r="7" spans="1:12" s="1" customFormat="1" ht="19.5">
      <c r="A7" s="23">
        <v>2.2000000000000002</v>
      </c>
      <c r="B7" s="128" t="s">
        <v>45</v>
      </c>
      <c r="C7" s="129"/>
      <c r="D7" s="129"/>
      <c r="E7" s="129"/>
      <c r="F7" s="129"/>
      <c r="G7" s="129"/>
      <c r="H7" s="129"/>
      <c r="I7" s="129"/>
      <c r="J7" s="130"/>
      <c r="K7" s="24">
        <f>SUM(K8:K19)</f>
        <v>3785000</v>
      </c>
      <c r="L7" s="25"/>
    </row>
    <row r="8" spans="1:12" s="1" customFormat="1" ht="19.5">
      <c r="A8" s="4"/>
      <c r="B8" s="5" t="s">
        <v>19</v>
      </c>
      <c r="C8" s="7">
        <v>2</v>
      </c>
      <c r="D8" s="7">
        <v>5</v>
      </c>
      <c r="E8" s="7">
        <v>4</v>
      </c>
      <c r="F8" s="7">
        <v>1</v>
      </c>
      <c r="G8" s="41">
        <v>70000</v>
      </c>
      <c r="H8" s="7">
        <f>C8*D8*F8*G8</f>
        <v>700000</v>
      </c>
      <c r="I8" s="7">
        <v>80000</v>
      </c>
      <c r="J8" s="7">
        <f>C8*E8*F8*I8</f>
        <v>640000</v>
      </c>
      <c r="K8" s="7">
        <f>H8+J8</f>
        <v>1340000</v>
      </c>
      <c r="L8" s="7" t="s">
        <v>33</v>
      </c>
    </row>
    <row r="9" spans="1:12" s="1" customFormat="1" ht="19.5">
      <c r="A9" s="4">
        <v>3</v>
      </c>
      <c r="B9" s="5" t="s">
        <v>31</v>
      </c>
      <c r="C9" s="7">
        <v>1</v>
      </c>
      <c r="D9" s="7">
        <v>5</v>
      </c>
      <c r="E9" s="7">
        <v>4</v>
      </c>
      <c r="F9" s="7">
        <v>1</v>
      </c>
      <c r="G9" s="41">
        <v>70000</v>
      </c>
      <c r="H9" s="7">
        <f>C9*D9*F9*G9</f>
        <v>350000</v>
      </c>
      <c r="I9" s="7">
        <v>80000</v>
      </c>
      <c r="J9" s="7">
        <f>C9*E9*F9*I9</f>
        <v>320000</v>
      </c>
      <c r="K9" s="7">
        <f>H9+J9</f>
        <v>670000</v>
      </c>
      <c r="L9" s="7" t="s">
        <v>34</v>
      </c>
    </row>
    <row r="10" spans="1:12" s="1" customFormat="1" ht="19.5">
      <c r="A10" s="4"/>
      <c r="B10" s="5" t="s">
        <v>32</v>
      </c>
      <c r="C10" s="7"/>
      <c r="D10" s="7"/>
      <c r="E10" s="7"/>
      <c r="F10" s="7"/>
      <c r="G10" s="41"/>
      <c r="H10" s="7"/>
      <c r="I10" s="7"/>
      <c r="J10" s="7"/>
      <c r="K10" s="7"/>
      <c r="L10" s="7" t="s">
        <v>41</v>
      </c>
    </row>
    <row r="11" spans="1:12" s="1" customFormat="1" ht="19.5">
      <c r="A11" s="4">
        <v>4</v>
      </c>
      <c r="B11" s="5" t="s">
        <v>20</v>
      </c>
      <c r="C11" s="7">
        <v>1</v>
      </c>
      <c r="D11" s="7">
        <v>1</v>
      </c>
      <c r="E11" s="7"/>
      <c r="F11" s="7">
        <v>2</v>
      </c>
      <c r="G11" s="41">
        <v>35000</v>
      </c>
      <c r="H11" s="7">
        <f>C11*D11*F11*G11</f>
        <v>70000</v>
      </c>
      <c r="I11" s="7"/>
      <c r="J11" s="7"/>
      <c r="K11" s="7">
        <f t="shared" ref="K11:K19" si="0">H11+J11</f>
        <v>70000</v>
      </c>
      <c r="L11" s="7"/>
    </row>
    <row r="12" spans="1:12" s="1" customFormat="1" ht="19.5">
      <c r="A12" s="4">
        <v>5</v>
      </c>
      <c r="B12" s="6" t="s">
        <v>30</v>
      </c>
      <c r="C12" s="8">
        <v>1</v>
      </c>
      <c r="D12" s="8"/>
      <c r="E12" s="8"/>
      <c r="F12" s="8">
        <v>1</v>
      </c>
      <c r="G12" s="42">
        <v>500000</v>
      </c>
      <c r="H12" s="7">
        <f>C12*F12*G12</f>
        <v>500000</v>
      </c>
      <c r="I12" s="8"/>
      <c r="J12" s="8"/>
      <c r="K12" s="7">
        <f t="shared" si="0"/>
        <v>500000</v>
      </c>
      <c r="L12" s="7"/>
    </row>
    <row r="13" spans="1:12" s="1" customFormat="1" ht="19.5">
      <c r="A13" s="4">
        <v>6</v>
      </c>
      <c r="B13" s="6" t="s">
        <v>29</v>
      </c>
      <c r="C13" s="8">
        <v>1</v>
      </c>
      <c r="D13" s="8"/>
      <c r="E13" s="8"/>
      <c r="F13" s="8">
        <v>2</v>
      </c>
      <c r="G13" s="42">
        <v>35000</v>
      </c>
      <c r="H13" s="7">
        <f>C13*F13*G13</f>
        <v>70000</v>
      </c>
      <c r="I13" s="8"/>
      <c r="J13" s="7"/>
      <c r="K13" s="7">
        <f t="shared" si="0"/>
        <v>70000</v>
      </c>
      <c r="L13" s="7"/>
    </row>
    <row r="14" spans="1:12" s="1" customFormat="1" ht="19.5">
      <c r="A14" s="4">
        <v>7</v>
      </c>
      <c r="B14" s="6" t="s">
        <v>17</v>
      </c>
      <c r="C14" s="8">
        <v>1</v>
      </c>
      <c r="D14" s="8"/>
      <c r="E14" s="8"/>
      <c r="F14" s="8">
        <v>1</v>
      </c>
      <c r="G14" s="42">
        <v>35000</v>
      </c>
      <c r="H14" s="7">
        <f t="shared" ref="H14:H17" si="1">C14*F14*G14</f>
        <v>35000</v>
      </c>
      <c r="I14" s="8"/>
      <c r="J14" s="7"/>
      <c r="K14" s="7">
        <f t="shared" si="0"/>
        <v>35000</v>
      </c>
      <c r="L14" s="7"/>
    </row>
    <row r="15" spans="1:12" s="20" customFormat="1" ht="19.5">
      <c r="A15" s="4">
        <v>8</v>
      </c>
      <c r="B15" s="21" t="s">
        <v>16</v>
      </c>
      <c r="C15" s="18">
        <v>200</v>
      </c>
      <c r="D15" s="18"/>
      <c r="E15" s="18"/>
      <c r="F15" s="18">
        <v>1</v>
      </c>
      <c r="G15" s="43">
        <v>250</v>
      </c>
      <c r="H15" s="7">
        <f t="shared" si="1"/>
        <v>50000</v>
      </c>
      <c r="I15" s="18"/>
      <c r="J15" s="19">
        <f t="shared" ref="J15" si="2">C15*D15*F15*I15</f>
        <v>0</v>
      </c>
      <c r="K15" s="7">
        <f t="shared" si="0"/>
        <v>50000</v>
      </c>
      <c r="L15" s="19"/>
    </row>
    <row r="16" spans="1:12" s="1" customFormat="1" ht="19.5">
      <c r="A16" s="4">
        <v>9</v>
      </c>
      <c r="B16" s="6" t="s">
        <v>27</v>
      </c>
      <c r="C16" s="8">
        <v>4</v>
      </c>
      <c r="D16" s="8"/>
      <c r="E16" s="8"/>
      <c r="F16" s="8">
        <v>1</v>
      </c>
      <c r="G16" s="42">
        <v>25000</v>
      </c>
      <c r="H16" s="7">
        <f t="shared" si="1"/>
        <v>100000</v>
      </c>
      <c r="I16" s="8"/>
      <c r="J16" s="7"/>
      <c r="K16" s="7">
        <f t="shared" si="0"/>
        <v>100000</v>
      </c>
      <c r="L16" s="7"/>
    </row>
    <row r="17" spans="1:12" s="1" customFormat="1" ht="19.5">
      <c r="A17" s="4">
        <v>10</v>
      </c>
      <c r="B17" s="6" t="s">
        <v>26</v>
      </c>
      <c r="C17" s="8">
        <v>2</v>
      </c>
      <c r="D17" s="8"/>
      <c r="E17" s="8"/>
      <c r="F17" s="8">
        <v>1</v>
      </c>
      <c r="G17" s="42">
        <v>50000</v>
      </c>
      <c r="H17" s="7">
        <f t="shared" si="1"/>
        <v>100000</v>
      </c>
      <c r="I17" s="8"/>
      <c r="J17" s="7"/>
      <c r="K17" s="7">
        <f t="shared" si="0"/>
        <v>100000</v>
      </c>
      <c r="L17" s="7"/>
    </row>
    <row r="18" spans="1:12" s="1" customFormat="1" ht="19.5">
      <c r="A18" s="10">
        <v>11</v>
      </c>
      <c r="B18" s="103" t="s">
        <v>18</v>
      </c>
      <c r="C18" s="104">
        <v>1</v>
      </c>
      <c r="D18" s="104"/>
      <c r="E18" s="104"/>
      <c r="F18" s="104">
        <v>1</v>
      </c>
      <c r="G18" s="105">
        <v>100000</v>
      </c>
      <c r="H18" s="106">
        <f>C18*F18*G18</f>
        <v>100000</v>
      </c>
      <c r="I18" s="104"/>
      <c r="J18" s="104"/>
      <c r="K18" s="106">
        <f t="shared" si="0"/>
        <v>100000</v>
      </c>
      <c r="L18" s="106"/>
    </row>
    <row r="19" spans="1:12" s="1" customFormat="1" ht="19.5">
      <c r="A19" s="107">
        <v>12</v>
      </c>
      <c r="B19" s="108" t="s">
        <v>59</v>
      </c>
      <c r="C19" s="109">
        <v>5</v>
      </c>
      <c r="D19" s="109">
        <v>1</v>
      </c>
      <c r="E19" s="109"/>
      <c r="F19" s="109">
        <v>1</v>
      </c>
      <c r="G19" s="110">
        <v>150000</v>
      </c>
      <c r="H19" s="109">
        <f>C19*F19*G19</f>
        <v>750000</v>
      </c>
      <c r="I19" s="109"/>
      <c r="J19" s="109"/>
      <c r="K19" s="109">
        <f t="shared" si="0"/>
        <v>750000</v>
      </c>
      <c r="L19" s="111"/>
    </row>
    <row r="20" spans="1:12" s="11" customFormat="1" ht="26.25">
      <c r="A20" s="95"/>
      <c r="B20" s="96" t="s">
        <v>53</v>
      </c>
      <c r="C20" s="97"/>
      <c r="D20" s="97"/>
      <c r="E20" s="97"/>
      <c r="F20" s="97"/>
      <c r="G20" s="98"/>
      <c r="H20" s="97"/>
      <c r="I20" s="97"/>
      <c r="J20" s="97"/>
      <c r="K20" s="97">
        <f>K7</f>
        <v>3785000</v>
      </c>
      <c r="L20" s="97"/>
    </row>
    <row r="21" spans="1:12" s="118" customFormat="1" ht="19.5">
      <c r="B21" s="118" t="s">
        <v>67</v>
      </c>
      <c r="G21" s="119"/>
    </row>
    <row r="22" spans="1:12" s="118" customFormat="1" ht="19.5">
      <c r="G22" s="119"/>
      <c r="J22" s="118" t="s">
        <v>21</v>
      </c>
    </row>
    <row r="23" spans="1:12" s="118" customFormat="1" ht="19.5">
      <c r="A23" s="120" t="s">
        <v>24</v>
      </c>
      <c r="F23" s="120" t="s">
        <v>23</v>
      </c>
      <c r="G23" s="119"/>
      <c r="K23" s="120" t="s">
        <v>22</v>
      </c>
    </row>
    <row r="24" spans="1:12" s="118" customFormat="1" ht="19.5">
      <c r="A24" s="120" t="s">
        <v>25</v>
      </c>
      <c r="G24" s="119"/>
    </row>
    <row r="25" spans="1:12" s="1" customFormat="1" ht="19.5">
      <c r="G25" s="48"/>
    </row>
    <row r="26" spans="1:12" s="1" customFormat="1" ht="19.5">
      <c r="G26" s="48"/>
    </row>
    <row r="27" spans="1:12" s="1" customFormat="1" ht="19.5">
      <c r="G27" s="48"/>
    </row>
    <row r="28" spans="1:12" s="1" customFormat="1" ht="19.5">
      <c r="G28" s="48"/>
    </row>
    <row r="29" spans="1:12" s="1" customFormat="1" ht="19.5">
      <c r="G29" s="48"/>
    </row>
    <row r="30" spans="1:12" s="1" customFormat="1" ht="19.5">
      <c r="G30" s="48"/>
    </row>
    <row r="31" spans="1:12" s="1" customFormat="1" ht="19.5">
      <c r="G31" s="48"/>
    </row>
    <row r="32" spans="1:12" s="1" customFormat="1" ht="19.5">
      <c r="G32" s="48"/>
    </row>
    <row r="33" spans="7:7" s="1" customFormat="1" ht="19.5">
      <c r="G33" s="48"/>
    </row>
    <row r="34" spans="7:7" s="1" customFormat="1" ht="19.5">
      <c r="G34" s="48"/>
    </row>
    <row r="35" spans="7:7" s="1" customFormat="1" ht="19.5">
      <c r="G35" s="48"/>
    </row>
    <row r="36" spans="7:7" s="1" customFormat="1" ht="19.5">
      <c r="G36" s="48"/>
    </row>
    <row r="37" spans="7:7" s="1" customFormat="1" ht="19.5">
      <c r="G37" s="48"/>
    </row>
    <row r="38" spans="7:7" s="1" customFormat="1" ht="19.5">
      <c r="G38" s="48"/>
    </row>
    <row r="39" spans="7:7" s="1" customFormat="1" ht="19.5">
      <c r="G39" s="48"/>
    </row>
    <row r="40" spans="7:7" s="1" customFormat="1" ht="19.5">
      <c r="G40" s="48"/>
    </row>
    <row r="41" spans="7:7" s="1" customFormat="1" ht="19.5">
      <c r="G41" s="48"/>
    </row>
    <row r="42" spans="7:7" s="1" customFormat="1" ht="19.5">
      <c r="G42" s="48"/>
    </row>
    <row r="43" spans="7:7" s="1" customFormat="1" ht="19.5">
      <c r="G43" s="48"/>
    </row>
    <row r="44" spans="7:7" s="1" customFormat="1" ht="19.5">
      <c r="G44" s="48"/>
    </row>
    <row r="45" spans="7:7" s="1" customFormat="1" ht="19.5">
      <c r="G45" s="48"/>
    </row>
    <row r="46" spans="7:7" s="1" customFormat="1" ht="19.5">
      <c r="G46" s="48"/>
    </row>
    <row r="47" spans="7:7" s="1" customFormat="1" ht="19.5">
      <c r="G47" s="48"/>
    </row>
    <row r="48" spans="7:7" s="1" customFormat="1" ht="19.5">
      <c r="G48" s="48"/>
    </row>
    <row r="49" spans="7:7" s="1" customFormat="1" ht="19.5">
      <c r="G49" s="48"/>
    </row>
    <row r="50" spans="7:7" s="1" customFormat="1" ht="19.5">
      <c r="G50" s="48"/>
    </row>
    <row r="51" spans="7:7" s="1" customFormat="1" ht="19.5">
      <c r="G51" s="48"/>
    </row>
    <row r="52" spans="7:7" s="1" customFormat="1" ht="19.5">
      <c r="G52" s="48"/>
    </row>
    <row r="53" spans="7:7" s="1" customFormat="1" ht="19.5">
      <c r="G53" s="48"/>
    </row>
    <row r="54" spans="7:7" s="1" customFormat="1" ht="19.5">
      <c r="G54" s="48"/>
    </row>
    <row r="55" spans="7:7" s="1" customFormat="1" ht="19.5">
      <c r="G55" s="48"/>
    </row>
    <row r="56" spans="7:7" s="1" customFormat="1" ht="19.5">
      <c r="G56" s="48"/>
    </row>
    <row r="57" spans="7:7" s="1" customFormat="1" ht="19.5">
      <c r="G57" s="48"/>
    </row>
    <row r="58" spans="7:7" s="1" customFormat="1" ht="19.5">
      <c r="G58" s="48"/>
    </row>
    <row r="59" spans="7:7" s="1" customFormat="1" ht="19.5">
      <c r="G59" s="48"/>
    </row>
    <row r="60" spans="7:7" s="1" customFormat="1" ht="19.5">
      <c r="G60" s="48"/>
    </row>
    <row r="61" spans="7:7" s="1" customFormat="1" ht="19.5">
      <c r="G61" s="48"/>
    </row>
    <row r="62" spans="7:7" s="1" customFormat="1" ht="19.5">
      <c r="G62" s="48"/>
    </row>
    <row r="63" spans="7:7" s="1" customFormat="1" ht="19.5">
      <c r="G63" s="48"/>
    </row>
    <row r="64" spans="7:7" s="1" customFormat="1" ht="19.5">
      <c r="G64" s="48"/>
    </row>
    <row r="65" spans="7:7" s="1" customFormat="1" ht="19.5">
      <c r="G65" s="48"/>
    </row>
    <row r="66" spans="7:7" s="1" customFormat="1" ht="19.5">
      <c r="G66" s="48"/>
    </row>
    <row r="67" spans="7:7" s="1" customFormat="1" ht="19.5">
      <c r="G67" s="48"/>
    </row>
    <row r="68" spans="7:7" s="1" customFormat="1" ht="19.5">
      <c r="G68" s="48"/>
    </row>
    <row r="69" spans="7:7" s="1" customFormat="1" ht="19.5">
      <c r="G69" s="48"/>
    </row>
    <row r="70" spans="7:7" s="1" customFormat="1" ht="19.5">
      <c r="G70" s="48"/>
    </row>
    <row r="71" spans="7:7" s="1" customFormat="1" ht="19.5">
      <c r="G71" s="48"/>
    </row>
    <row r="72" spans="7:7" s="1" customFormat="1" ht="19.5">
      <c r="G72" s="48"/>
    </row>
    <row r="73" spans="7:7" s="1" customFormat="1" ht="19.5">
      <c r="G73" s="48"/>
    </row>
    <row r="74" spans="7:7" s="1" customFormat="1" ht="19.5">
      <c r="G74" s="48"/>
    </row>
    <row r="75" spans="7:7" s="1" customFormat="1" ht="19.5">
      <c r="G75" s="48"/>
    </row>
    <row r="76" spans="7:7" s="1" customFormat="1" ht="19.5">
      <c r="G76" s="48"/>
    </row>
    <row r="77" spans="7:7" s="1" customFormat="1" ht="19.5">
      <c r="G77" s="48"/>
    </row>
    <row r="78" spans="7:7" s="1" customFormat="1" ht="19.5">
      <c r="G78" s="48"/>
    </row>
    <row r="79" spans="7:7" s="1" customFormat="1" ht="19.5">
      <c r="G79" s="48"/>
    </row>
    <row r="80" spans="7:7" s="1" customFormat="1" ht="19.5">
      <c r="G80" s="48"/>
    </row>
    <row r="81" spans="7:7" s="1" customFormat="1" ht="19.5">
      <c r="G81" s="48"/>
    </row>
  </sheetData>
  <mergeCells count="2">
    <mergeCell ref="A1:L1"/>
    <mergeCell ref="B7:J7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88"/>
  <sheetViews>
    <sheetView workbookViewId="0">
      <selection sqref="A1:L1"/>
    </sheetView>
  </sheetViews>
  <sheetFormatPr defaultRowHeight="15"/>
  <cols>
    <col min="1" max="1" width="5.28515625" customWidth="1"/>
    <col min="2" max="2" width="34.28515625" customWidth="1"/>
    <col min="3" max="3" width="5.28515625" customWidth="1"/>
    <col min="4" max="4" width="5.85546875" customWidth="1"/>
    <col min="5" max="5" width="5.42578125" customWidth="1"/>
    <col min="6" max="6" width="4.5703125" customWidth="1"/>
    <col min="7" max="7" width="14.5703125" customWidth="1"/>
    <col min="8" max="8" width="13.42578125" customWidth="1"/>
    <col min="10" max="10" width="12.140625" customWidth="1"/>
    <col min="11" max="11" width="15.42578125" customWidth="1"/>
    <col min="12" max="12" width="15.140625" customWidth="1"/>
  </cols>
  <sheetData>
    <row r="1" spans="1:12" s="36" customFormat="1" ht="26.25">
      <c r="A1" s="127" t="s">
        <v>57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s="1" customFormat="1" ht="19.5">
      <c r="A2" s="2" t="s">
        <v>0</v>
      </c>
      <c r="B2" s="2" t="s">
        <v>1</v>
      </c>
      <c r="C2" s="2" t="s">
        <v>3</v>
      </c>
      <c r="D2" s="2" t="s">
        <v>3</v>
      </c>
      <c r="E2" s="2" t="s">
        <v>3</v>
      </c>
      <c r="F2" s="2" t="s">
        <v>3</v>
      </c>
      <c r="G2" s="39" t="s">
        <v>8</v>
      </c>
      <c r="H2" s="2" t="s">
        <v>9</v>
      </c>
      <c r="I2" s="2" t="s">
        <v>11</v>
      </c>
      <c r="J2" s="2" t="s">
        <v>9</v>
      </c>
      <c r="K2" s="2" t="s">
        <v>13</v>
      </c>
      <c r="L2" s="2" t="s">
        <v>14</v>
      </c>
    </row>
    <row r="3" spans="1:12" s="1" customFormat="1" ht="19.5">
      <c r="A3" s="3"/>
      <c r="B3" s="10" t="s">
        <v>2</v>
      </c>
      <c r="C3" s="3" t="s">
        <v>4</v>
      </c>
      <c r="D3" s="3" t="s">
        <v>5</v>
      </c>
      <c r="E3" s="3" t="s">
        <v>15</v>
      </c>
      <c r="F3" s="3" t="s">
        <v>6</v>
      </c>
      <c r="G3" s="40" t="s">
        <v>7</v>
      </c>
      <c r="H3" s="3" t="s">
        <v>10</v>
      </c>
      <c r="I3" s="3" t="s">
        <v>12</v>
      </c>
      <c r="J3" s="3" t="s">
        <v>10</v>
      </c>
      <c r="K3" s="3" t="s">
        <v>10</v>
      </c>
      <c r="L3" s="3"/>
    </row>
    <row r="4" spans="1:12" s="1" customFormat="1" ht="19.5">
      <c r="A4" s="88">
        <v>2.1</v>
      </c>
      <c r="B4" s="89" t="s">
        <v>55</v>
      </c>
      <c r="C4" s="88"/>
      <c r="D4" s="88"/>
      <c r="E4" s="88"/>
      <c r="F4" s="88"/>
      <c r="G4" s="90"/>
      <c r="H4" s="88"/>
      <c r="I4" s="88"/>
      <c r="J4" s="88"/>
      <c r="K4" s="88"/>
      <c r="L4" s="88"/>
    </row>
    <row r="5" spans="1:12" s="1" customFormat="1" ht="19.5">
      <c r="A5" s="91"/>
      <c r="B5" s="91"/>
      <c r="C5" s="91"/>
      <c r="D5" s="91"/>
      <c r="E5" s="91"/>
      <c r="F5" s="91"/>
      <c r="G5" s="92"/>
      <c r="H5" s="91"/>
      <c r="I5" s="91"/>
      <c r="J5" s="91"/>
      <c r="K5" s="91"/>
      <c r="L5" s="91"/>
    </row>
    <row r="6" spans="1:12" s="1" customFormat="1" ht="19.5">
      <c r="A6" s="93"/>
      <c r="B6" s="93"/>
      <c r="C6" s="93"/>
      <c r="D6" s="93"/>
      <c r="E6" s="93"/>
      <c r="F6" s="93"/>
      <c r="G6" s="94"/>
      <c r="H6" s="93"/>
      <c r="I6" s="93"/>
      <c r="J6" s="93"/>
      <c r="K6" s="93"/>
      <c r="L6" s="93"/>
    </row>
    <row r="7" spans="1:12" s="1" customFormat="1" ht="19.5">
      <c r="A7" s="23">
        <v>2.2000000000000002</v>
      </c>
      <c r="B7" s="128" t="s">
        <v>45</v>
      </c>
      <c r="C7" s="129"/>
      <c r="D7" s="129"/>
      <c r="E7" s="129"/>
      <c r="F7" s="129"/>
      <c r="G7" s="129"/>
      <c r="H7" s="129"/>
      <c r="I7" s="129"/>
      <c r="J7" s="130"/>
      <c r="K7" s="24">
        <f>SUM(K8:K19)</f>
        <v>3785000</v>
      </c>
      <c r="L7" s="25"/>
    </row>
    <row r="8" spans="1:12" s="1" customFormat="1" ht="25.5" customHeight="1">
      <c r="A8" s="4">
        <v>1</v>
      </c>
      <c r="B8" s="5" t="s">
        <v>19</v>
      </c>
      <c r="C8" s="7">
        <v>2</v>
      </c>
      <c r="D8" s="7">
        <v>5</v>
      </c>
      <c r="E8" s="7">
        <v>4</v>
      </c>
      <c r="F8" s="7">
        <v>1</v>
      </c>
      <c r="G8" s="41">
        <v>70000</v>
      </c>
      <c r="H8" s="7">
        <f>C8*D8*F8*G8</f>
        <v>700000</v>
      </c>
      <c r="I8" s="7">
        <v>80000</v>
      </c>
      <c r="J8" s="7">
        <f>C8*E8*F8*I8</f>
        <v>640000</v>
      </c>
      <c r="K8" s="7">
        <f>H8+J8</f>
        <v>1340000</v>
      </c>
      <c r="L8" s="7" t="s">
        <v>33</v>
      </c>
    </row>
    <row r="9" spans="1:12" s="1" customFormat="1" ht="24" customHeight="1">
      <c r="A9" s="4">
        <v>2</v>
      </c>
      <c r="B9" s="5" t="s">
        <v>58</v>
      </c>
      <c r="C9" s="7">
        <v>1</v>
      </c>
      <c r="D9" s="7">
        <v>5</v>
      </c>
      <c r="E9" s="7">
        <v>4</v>
      </c>
      <c r="F9" s="7">
        <v>1</v>
      </c>
      <c r="G9" s="41">
        <v>70000</v>
      </c>
      <c r="H9" s="7">
        <f>C9*D9*F9*G9</f>
        <v>350000</v>
      </c>
      <c r="I9" s="7">
        <v>80000</v>
      </c>
      <c r="J9" s="7">
        <f>C9*E9*F9*I9</f>
        <v>320000</v>
      </c>
      <c r="K9" s="7">
        <f>H9+J9</f>
        <v>670000</v>
      </c>
      <c r="L9" s="7" t="s">
        <v>34</v>
      </c>
    </row>
    <row r="10" spans="1:12" s="1" customFormat="1" ht="24" customHeight="1">
      <c r="A10" s="4"/>
      <c r="B10" s="5" t="s">
        <v>32</v>
      </c>
      <c r="C10" s="7"/>
      <c r="D10" s="7"/>
      <c r="E10" s="7"/>
      <c r="F10" s="7"/>
      <c r="G10" s="41"/>
      <c r="H10" s="7"/>
      <c r="I10" s="7"/>
      <c r="J10" s="7"/>
      <c r="K10" s="7"/>
      <c r="L10" s="7" t="s">
        <v>41</v>
      </c>
    </row>
    <row r="11" spans="1:12" s="1" customFormat="1" ht="24.75" customHeight="1">
      <c r="A11" s="4">
        <v>3</v>
      </c>
      <c r="B11" s="5" t="s">
        <v>20</v>
      </c>
      <c r="C11" s="7">
        <v>1</v>
      </c>
      <c r="D11" s="7">
        <v>1</v>
      </c>
      <c r="E11" s="7"/>
      <c r="F11" s="7">
        <v>2</v>
      </c>
      <c r="G11" s="41">
        <v>35000</v>
      </c>
      <c r="H11" s="7">
        <f>C11*D11*F11*G11</f>
        <v>70000</v>
      </c>
      <c r="I11" s="7"/>
      <c r="J11" s="7"/>
      <c r="K11" s="7">
        <f t="shared" ref="K11:K19" si="0">H11+J11</f>
        <v>70000</v>
      </c>
      <c r="L11" s="7"/>
    </row>
    <row r="12" spans="1:12" s="1" customFormat="1" ht="24" customHeight="1">
      <c r="A12" s="4">
        <v>4</v>
      </c>
      <c r="B12" s="6" t="s">
        <v>30</v>
      </c>
      <c r="C12" s="8">
        <v>1</v>
      </c>
      <c r="D12" s="8"/>
      <c r="E12" s="8"/>
      <c r="F12" s="8">
        <v>1</v>
      </c>
      <c r="G12" s="42">
        <v>500000</v>
      </c>
      <c r="H12" s="7">
        <f>C12*F12*G12</f>
        <v>500000</v>
      </c>
      <c r="I12" s="8"/>
      <c r="J12" s="8"/>
      <c r="K12" s="7">
        <f t="shared" si="0"/>
        <v>500000</v>
      </c>
      <c r="L12" s="7"/>
    </row>
    <row r="13" spans="1:12" s="1" customFormat="1" ht="21.75" customHeight="1">
      <c r="A13" s="4">
        <v>5</v>
      </c>
      <c r="B13" s="6" t="s">
        <v>29</v>
      </c>
      <c r="C13" s="8">
        <v>1</v>
      </c>
      <c r="D13" s="8"/>
      <c r="E13" s="8"/>
      <c r="F13" s="8">
        <v>2</v>
      </c>
      <c r="G13" s="42">
        <v>35000</v>
      </c>
      <c r="H13" s="7">
        <f>C13*F13*G13</f>
        <v>70000</v>
      </c>
      <c r="I13" s="8"/>
      <c r="J13" s="7"/>
      <c r="K13" s="7">
        <f t="shared" si="0"/>
        <v>70000</v>
      </c>
      <c r="L13" s="7"/>
    </row>
    <row r="14" spans="1:12" s="1" customFormat="1" ht="23.25" customHeight="1">
      <c r="A14" s="4">
        <v>6</v>
      </c>
      <c r="B14" s="6" t="s">
        <v>17</v>
      </c>
      <c r="C14" s="8">
        <v>1</v>
      </c>
      <c r="D14" s="8"/>
      <c r="E14" s="8"/>
      <c r="F14" s="8">
        <v>1</v>
      </c>
      <c r="G14" s="42">
        <v>35000</v>
      </c>
      <c r="H14" s="7">
        <f t="shared" ref="H14:H17" si="1">C14*F14*G14</f>
        <v>35000</v>
      </c>
      <c r="I14" s="8"/>
      <c r="J14" s="7"/>
      <c r="K14" s="7">
        <f t="shared" si="0"/>
        <v>35000</v>
      </c>
      <c r="L14" s="7"/>
    </row>
    <row r="15" spans="1:12" s="20" customFormat="1" ht="22.5" customHeight="1">
      <c r="A15" s="4">
        <v>7</v>
      </c>
      <c r="B15" s="21" t="s">
        <v>16</v>
      </c>
      <c r="C15" s="18">
        <v>200</v>
      </c>
      <c r="D15" s="18"/>
      <c r="E15" s="18"/>
      <c r="F15" s="18">
        <v>1</v>
      </c>
      <c r="G15" s="43">
        <v>250</v>
      </c>
      <c r="H15" s="7">
        <f t="shared" si="1"/>
        <v>50000</v>
      </c>
      <c r="I15" s="18"/>
      <c r="J15" s="19">
        <f t="shared" ref="J15" si="2">C15*D15*F15*I15</f>
        <v>0</v>
      </c>
      <c r="K15" s="7">
        <f t="shared" si="0"/>
        <v>50000</v>
      </c>
      <c r="L15" s="19"/>
    </row>
    <row r="16" spans="1:12" s="1" customFormat="1" ht="22.5" customHeight="1">
      <c r="A16" s="4">
        <v>8</v>
      </c>
      <c r="B16" s="6" t="s">
        <v>27</v>
      </c>
      <c r="C16" s="8">
        <v>4</v>
      </c>
      <c r="D16" s="8"/>
      <c r="E16" s="8"/>
      <c r="F16" s="8">
        <v>1</v>
      </c>
      <c r="G16" s="42">
        <v>25000</v>
      </c>
      <c r="H16" s="7">
        <f t="shared" si="1"/>
        <v>100000</v>
      </c>
      <c r="I16" s="8"/>
      <c r="J16" s="7"/>
      <c r="K16" s="7">
        <f t="shared" si="0"/>
        <v>100000</v>
      </c>
      <c r="L16" s="7"/>
    </row>
    <row r="17" spans="1:12" s="1" customFormat="1" ht="21.75" customHeight="1">
      <c r="A17" s="4">
        <v>9</v>
      </c>
      <c r="B17" s="6" t="s">
        <v>26</v>
      </c>
      <c r="C17" s="8">
        <v>2</v>
      </c>
      <c r="D17" s="8"/>
      <c r="E17" s="8"/>
      <c r="F17" s="8">
        <v>1</v>
      </c>
      <c r="G17" s="42">
        <v>50000</v>
      </c>
      <c r="H17" s="7">
        <f t="shared" si="1"/>
        <v>100000</v>
      </c>
      <c r="I17" s="8"/>
      <c r="J17" s="7"/>
      <c r="K17" s="7">
        <f t="shared" si="0"/>
        <v>100000</v>
      </c>
      <c r="L17" s="7"/>
    </row>
    <row r="18" spans="1:12" s="1" customFormat="1" ht="24" customHeight="1">
      <c r="A18" s="4">
        <v>10</v>
      </c>
      <c r="B18" s="6" t="s">
        <v>18</v>
      </c>
      <c r="C18" s="8">
        <v>1</v>
      </c>
      <c r="D18" s="8"/>
      <c r="E18" s="8"/>
      <c r="F18" s="8">
        <v>1</v>
      </c>
      <c r="G18" s="42">
        <v>100000</v>
      </c>
      <c r="H18" s="7">
        <f>C18*F18*G18</f>
        <v>100000</v>
      </c>
      <c r="I18" s="8"/>
      <c r="J18" s="8"/>
      <c r="K18" s="7">
        <f t="shared" si="0"/>
        <v>100000</v>
      </c>
      <c r="L18" s="7"/>
    </row>
    <row r="19" spans="1:12" s="1" customFormat="1" ht="24" customHeight="1">
      <c r="A19" s="114"/>
      <c r="B19" s="115" t="s">
        <v>60</v>
      </c>
      <c r="C19" s="116">
        <v>5</v>
      </c>
      <c r="D19" s="116">
        <v>1</v>
      </c>
      <c r="E19" s="116"/>
      <c r="F19" s="116">
        <v>1</v>
      </c>
      <c r="G19" s="117">
        <v>150000</v>
      </c>
      <c r="H19" s="116">
        <f>C19*F19*G19</f>
        <v>750000</v>
      </c>
      <c r="I19" s="116"/>
      <c r="J19" s="116"/>
      <c r="K19" s="116">
        <f t="shared" si="0"/>
        <v>750000</v>
      </c>
      <c r="L19" s="116"/>
    </row>
    <row r="20" spans="1:12" s="11" customFormat="1" ht="26.25">
      <c r="A20" s="112">
        <v>2.6</v>
      </c>
      <c r="B20" s="113" t="s">
        <v>47</v>
      </c>
      <c r="C20" s="97"/>
      <c r="D20" s="97"/>
      <c r="E20" s="97"/>
      <c r="F20" s="97"/>
      <c r="G20" s="98"/>
      <c r="H20" s="97"/>
      <c r="I20" s="97"/>
      <c r="J20" s="97"/>
      <c r="K20" s="97">
        <f>SUM(K21:K25)</f>
        <v>275000</v>
      </c>
      <c r="L20" s="97"/>
    </row>
    <row r="21" spans="1:12" s="11" customFormat="1" ht="26.25">
      <c r="A21" s="99">
        <v>1</v>
      </c>
      <c r="B21" s="76" t="s">
        <v>49</v>
      </c>
      <c r="C21" s="77">
        <v>3</v>
      </c>
      <c r="D21" s="77">
        <v>1</v>
      </c>
      <c r="E21" s="77"/>
      <c r="F21" s="77">
        <v>1</v>
      </c>
      <c r="G21" s="78">
        <v>35000</v>
      </c>
      <c r="H21" s="77">
        <f>C21*F21*G21</f>
        <v>105000</v>
      </c>
      <c r="I21" s="77"/>
      <c r="J21" s="77"/>
      <c r="K21" s="77">
        <f>H21</f>
        <v>105000</v>
      </c>
      <c r="L21" s="77"/>
    </row>
    <row r="22" spans="1:12" s="11" customFormat="1" ht="26.25">
      <c r="A22" s="100">
        <v>2</v>
      </c>
      <c r="B22" s="84" t="s">
        <v>48</v>
      </c>
      <c r="C22" s="85">
        <v>1</v>
      </c>
      <c r="D22" s="85">
        <v>1</v>
      </c>
      <c r="E22" s="85"/>
      <c r="F22" s="85">
        <v>1</v>
      </c>
      <c r="G22" s="86">
        <v>70000</v>
      </c>
      <c r="H22" s="85">
        <f>C22*F22*G22</f>
        <v>70000</v>
      </c>
      <c r="I22" s="85"/>
      <c r="J22" s="85"/>
      <c r="K22" s="85">
        <f>H22</f>
        <v>70000</v>
      </c>
      <c r="L22" s="85"/>
    </row>
    <row r="23" spans="1:12" s="11" customFormat="1" ht="26.25">
      <c r="A23" s="100">
        <v>3</v>
      </c>
      <c r="B23" s="84" t="s">
        <v>50</v>
      </c>
      <c r="C23" s="85">
        <v>1</v>
      </c>
      <c r="D23" s="85"/>
      <c r="E23" s="85"/>
      <c r="F23" s="85">
        <v>1</v>
      </c>
      <c r="G23" s="86">
        <v>35000</v>
      </c>
      <c r="H23" s="85">
        <f t="shared" ref="H23:H25" si="3">C23*F23*G23</f>
        <v>35000</v>
      </c>
      <c r="I23" s="85"/>
      <c r="J23" s="85"/>
      <c r="K23" s="85">
        <f t="shared" ref="K23:K25" si="4">H23</f>
        <v>35000</v>
      </c>
      <c r="L23" s="85"/>
    </row>
    <row r="24" spans="1:12" s="11" customFormat="1" ht="26.25">
      <c r="A24" s="100">
        <v>4</v>
      </c>
      <c r="B24" s="84" t="s">
        <v>51</v>
      </c>
      <c r="C24" s="85">
        <v>100</v>
      </c>
      <c r="D24" s="85"/>
      <c r="E24" s="85"/>
      <c r="F24" s="85">
        <v>1</v>
      </c>
      <c r="G24" s="86">
        <v>250</v>
      </c>
      <c r="H24" s="85">
        <f t="shared" si="3"/>
        <v>25000</v>
      </c>
      <c r="I24" s="85"/>
      <c r="J24" s="85"/>
      <c r="K24" s="85">
        <f t="shared" si="4"/>
        <v>25000</v>
      </c>
      <c r="L24" s="85"/>
    </row>
    <row r="25" spans="1:12" s="11" customFormat="1" ht="26.25">
      <c r="A25" s="100">
        <v>5</v>
      </c>
      <c r="B25" s="84" t="s">
        <v>52</v>
      </c>
      <c r="C25" s="85">
        <v>1</v>
      </c>
      <c r="D25" s="85"/>
      <c r="E25" s="85"/>
      <c r="F25" s="85">
        <v>2</v>
      </c>
      <c r="G25" s="86">
        <v>20000</v>
      </c>
      <c r="H25" s="85">
        <f t="shared" si="3"/>
        <v>40000</v>
      </c>
      <c r="I25" s="85"/>
      <c r="J25" s="85"/>
      <c r="K25" s="85">
        <f t="shared" si="4"/>
        <v>40000</v>
      </c>
      <c r="L25" s="85"/>
    </row>
    <row r="26" spans="1:12" s="11" customFormat="1" ht="26.25">
      <c r="A26" s="95"/>
      <c r="B26" s="96" t="s">
        <v>53</v>
      </c>
      <c r="C26" s="97"/>
      <c r="D26" s="97"/>
      <c r="E26" s="97"/>
      <c r="F26" s="97"/>
      <c r="G26" s="98"/>
      <c r="H26" s="97"/>
      <c r="I26" s="97"/>
      <c r="J26" s="97"/>
      <c r="K26" s="97">
        <f>K4+K7+K20</f>
        <v>4060000</v>
      </c>
      <c r="L26" s="97"/>
    </row>
    <row r="27" spans="1:12" s="11" customFormat="1" ht="26.25">
      <c r="A27" s="58"/>
      <c r="B27" s="59"/>
      <c r="C27" s="60"/>
      <c r="D27" s="60"/>
      <c r="E27" s="60"/>
      <c r="F27" s="60"/>
      <c r="G27" s="61"/>
      <c r="H27" s="60"/>
      <c r="I27" s="60"/>
      <c r="J27" s="60"/>
      <c r="K27" s="60"/>
      <c r="L27" s="60"/>
    </row>
    <row r="28" spans="1:12" s="118" customFormat="1" ht="19.5">
      <c r="B28" s="118" t="s">
        <v>68</v>
      </c>
      <c r="G28" s="119"/>
    </row>
    <row r="29" spans="1:12" s="118" customFormat="1" ht="19.5">
      <c r="G29" s="119"/>
      <c r="J29" s="118" t="s">
        <v>21</v>
      </c>
    </row>
    <row r="30" spans="1:12" s="118" customFormat="1" ht="19.5">
      <c r="A30" s="120" t="s">
        <v>24</v>
      </c>
      <c r="F30" s="120" t="s">
        <v>23</v>
      </c>
      <c r="G30" s="119"/>
      <c r="K30" s="120" t="s">
        <v>22</v>
      </c>
    </row>
    <row r="31" spans="1:12" s="118" customFormat="1" ht="19.5">
      <c r="A31" s="120" t="s">
        <v>25</v>
      </c>
      <c r="G31" s="119"/>
    </row>
    <row r="32" spans="1:12" s="1" customFormat="1" ht="19.5">
      <c r="G32" s="48"/>
    </row>
    <row r="33" spans="7:7" s="1" customFormat="1" ht="19.5">
      <c r="G33" s="48"/>
    </row>
    <row r="34" spans="7:7" s="1" customFormat="1" ht="19.5">
      <c r="G34" s="48"/>
    </row>
    <row r="35" spans="7:7" s="1" customFormat="1" ht="19.5">
      <c r="G35" s="48"/>
    </row>
    <row r="36" spans="7:7" s="1" customFormat="1" ht="19.5">
      <c r="G36" s="48"/>
    </row>
    <row r="37" spans="7:7" s="1" customFormat="1" ht="19.5">
      <c r="G37" s="48"/>
    </row>
    <row r="38" spans="7:7" s="1" customFormat="1" ht="19.5">
      <c r="G38" s="48"/>
    </row>
    <row r="39" spans="7:7" s="1" customFormat="1" ht="19.5">
      <c r="G39" s="48"/>
    </row>
    <row r="40" spans="7:7" s="1" customFormat="1" ht="19.5">
      <c r="G40" s="48"/>
    </row>
    <row r="41" spans="7:7" s="1" customFormat="1" ht="19.5">
      <c r="G41" s="48"/>
    </row>
    <row r="42" spans="7:7" s="1" customFormat="1" ht="19.5">
      <c r="G42" s="48"/>
    </row>
    <row r="43" spans="7:7" s="1" customFormat="1" ht="19.5">
      <c r="G43" s="48"/>
    </row>
    <row r="44" spans="7:7" s="1" customFormat="1" ht="19.5">
      <c r="G44" s="48"/>
    </row>
    <row r="45" spans="7:7" s="1" customFormat="1" ht="19.5">
      <c r="G45" s="48"/>
    </row>
    <row r="46" spans="7:7" s="1" customFormat="1" ht="19.5">
      <c r="G46" s="48"/>
    </row>
    <row r="47" spans="7:7" s="1" customFormat="1" ht="19.5">
      <c r="G47" s="48"/>
    </row>
    <row r="48" spans="7:7" s="1" customFormat="1" ht="19.5">
      <c r="G48" s="48"/>
    </row>
    <row r="49" spans="7:7" s="1" customFormat="1" ht="19.5">
      <c r="G49" s="48"/>
    </row>
    <row r="50" spans="7:7" s="1" customFormat="1" ht="19.5">
      <c r="G50" s="48"/>
    </row>
    <row r="51" spans="7:7" s="1" customFormat="1" ht="19.5">
      <c r="G51" s="48"/>
    </row>
    <row r="52" spans="7:7" s="1" customFormat="1" ht="19.5">
      <c r="G52" s="48"/>
    </row>
    <row r="53" spans="7:7" s="1" customFormat="1" ht="19.5">
      <c r="G53" s="48"/>
    </row>
    <row r="54" spans="7:7" s="1" customFormat="1" ht="19.5">
      <c r="G54" s="48"/>
    </row>
    <row r="55" spans="7:7" s="1" customFormat="1" ht="19.5">
      <c r="G55" s="48"/>
    </row>
    <row r="56" spans="7:7" s="1" customFormat="1" ht="19.5">
      <c r="G56" s="48"/>
    </row>
    <row r="57" spans="7:7" s="1" customFormat="1" ht="19.5">
      <c r="G57" s="48"/>
    </row>
    <row r="58" spans="7:7" s="1" customFormat="1" ht="19.5">
      <c r="G58" s="48"/>
    </row>
    <row r="59" spans="7:7" s="1" customFormat="1" ht="19.5">
      <c r="G59" s="48"/>
    </row>
    <row r="60" spans="7:7" s="1" customFormat="1" ht="19.5">
      <c r="G60" s="48"/>
    </row>
    <row r="61" spans="7:7" s="1" customFormat="1" ht="19.5">
      <c r="G61" s="48"/>
    </row>
    <row r="62" spans="7:7" s="1" customFormat="1" ht="19.5">
      <c r="G62" s="48"/>
    </row>
    <row r="63" spans="7:7" s="1" customFormat="1" ht="19.5">
      <c r="G63" s="48"/>
    </row>
    <row r="64" spans="7:7" s="1" customFormat="1" ht="19.5">
      <c r="G64" s="48"/>
    </row>
    <row r="65" spans="7:7" s="1" customFormat="1" ht="19.5">
      <c r="G65" s="48"/>
    </row>
    <row r="66" spans="7:7" s="1" customFormat="1" ht="19.5">
      <c r="G66" s="48"/>
    </row>
    <row r="67" spans="7:7" s="1" customFormat="1" ht="19.5">
      <c r="G67" s="48"/>
    </row>
    <row r="68" spans="7:7" s="1" customFormat="1" ht="19.5">
      <c r="G68" s="48"/>
    </row>
    <row r="69" spans="7:7" s="1" customFormat="1" ht="19.5">
      <c r="G69" s="48"/>
    </row>
    <row r="70" spans="7:7" s="1" customFormat="1" ht="19.5">
      <c r="G70" s="48"/>
    </row>
    <row r="71" spans="7:7" s="1" customFormat="1" ht="19.5">
      <c r="G71" s="48"/>
    </row>
    <row r="72" spans="7:7" s="1" customFormat="1" ht="19.5">
      <c r="G72" s="48"/>
    </row>
    <row r="73" spans="7:7" s="1" customFormat="1" ht="19.5">
      <c r="G73" s="48"/>
    </row>
    <row r="74" spans="7:7" s="1" customFormat="1" ht="19.5">
      <c r="G74" s="48"/>
    </row>
    <row r="75" spans="7:7" s="1" customFormat="1" ht="19.5">
      <c r="G75" s="48"/>
    </row>
    <row r="76" spans="7:7" s="1" customFormat="1" ht="19.5">
      <c r="G76" s="48"/>
    </row>
    <row r="77" spans="7:7" s="1" customFormat="1" ht="19.5">
      <c r="G77" s="48"/>
    </row>
    <row r="78" spans="7:7" s="1" customFormat="1" ht="19.5">
      <c r="G78" s="48"/>
    </row>
    <row r="79" spans="7:7" s="1" customFormat="1" ht="19.5">
      <c r="G79" s="48"/>
    </row>
    <row r="80" spans="7:7" s="1" customFormat="1" ht="19.5">
      <c r="G80" s="48"/>
    </row>
    <row r="81" spans="7:7" s="1" customFormat="1" ht="19.5">
      <c r="G81" s="48"/>
    </row>
    <row r="82" spans="7:7" s="1" customFormat="1" ht="19.5">
      <c r="G82" s="48"/>
    </row>
    <row r="83" spans="7:7" s="1" customFormat="1" ht="19.5">
      <c r="G83" s="48"/>
    </row>
    <row r="84" spans="7:7" s="1" customFormat="1" ht="19.5">
      <c r="G84" s="48"/>
    </row>
    <row r="85" spans="7:7" s="1" customFormat="1" ht="19.5">
      <c r="G85" s="48"/>
    </row>
    <row r="86" spans="7:7" s="1" customFormat="1" ht="19.5">
      <c r="G86" s="48"/>
    </row>
    <row r="87" spans="7:7" s="1" customFormat="1" ht="19.5">
      <c r="G87" s="48"/>
    </row>
    <row r="88" spans="7:7" s="1" customFormat="1" ht="19.5">
      <c r="G88" s="48"/>
    </row>
  </sheetData>
  <mergeCells count="2">
    <mergeCell ref="A1:L1"/>
    <mergeCell ref="B7:J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ແຜນເດືອນ 5-7</vt:lpstr>
      <vt:lpstr>ແຜນເດືອນ 5</vt:lpstr>
      <vt:lpstr>ແຜນເດືອນ 6</vt:lpstr>
      <vt:lpstr>ແຜນເດືອນ 7</vt:lpstr>
      <vt:lpstr>'ແຜນເດືອນ 5-7'!Print_Titles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Inside</dc:creator>
  <cp:lastModifiedBy>LENOVO</cp:lastModifiedBy>
  <cp:lastPrinted>2015-04-27T06:39:33Z</cp:lastPrinted>
  <dcterms:created xsi:type="dcterms:W3CDTF">2013-07-01T22:10:41Z</dcterms:created>
  <dcterms:modified xsi:type="dcterms:W3CDTF">2015-05-06T09:14:43Z</dcterms:modified>
</cp:coreProperties>
</file>