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1" i="78" l="1"/>
  <c r="G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<sst xmlns="http://schemas.openxmlformats.org/spreadsheetml/2006/main" count="1707" uniqueCount="1078">
  <si>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</si>
  <si>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</si>
  <si>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</si>
  <si>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</si>
  <si>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</si>
  <si>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</si>
  <si>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</si>
  <si>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</si>
  <si>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</si>
  <si>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</si>
  <si>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</si>
  <si>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</si>
  <si>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</si>
  <si>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</si>
  <si>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</si>
  <si>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</si>
  <si>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</si>
  <si>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</si>
  <si>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</si>
  <si>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</si>
  <si>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</si>
  <si>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</si>
  <si>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</si>
  <si>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</si>
  <si>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</si>
  <si>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</si>
  <si>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</si>
  <si>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</si>
  <si>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</si>
  <si>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</si>
  <si>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</si>
  <si>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</si>
  <si>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</si>
  <si>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</si>
  <si>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</si>
  <si>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</si>
  <si>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</si>
  <si>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</si>
  <si>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</si>
  <si>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</si>
  <si>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</si>
  <si>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</si>
  <si>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</si>
  <si>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</si>
  <si>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</si>
  <si>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</si>
  <si>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</si>
  <si>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</si>
  <si>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</si>
  <si>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</si>
  <si>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</si>
  <si>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</si>
  <si>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</si>
  <si>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</si>
  <si>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</si>
  <si>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</si>
  <si>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</si>
  <si>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</si>
  <si>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</si>
  <si>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</si>
  <si>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</si>
  <si>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</si>
  <si>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</si>
  <si>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</si>
  <si>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</si>
  <si>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</si>
  <si>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</si>
  <si>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</si>
  <si>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</si>
  <si>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</si>
  <si>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</si>
  <si>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</si>
  <si>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</si>
  <si>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</si>
  <si>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</si>
  <si>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</si>
  <si>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</si>
  <si>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</si>
  <si>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</si>
  <si>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</si>
  <si>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</si>
  <si>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</si>
  <si>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</si>
  <si>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</si>
  <si>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</si>
  <si>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</si>
  <si>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</si>
  <si>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</si>
  <si>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</si>
  <si>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</si>
  <si>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</si>
  <si>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</si>
  <si>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</si>
  <si>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</si>
  <si>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</si>
  <si>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</si>
  <si>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</si>
  <si>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</si>
  <si>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</si>
  <si>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</si>
  <si>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</si>
  <si>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</si>
  <si>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</si>
  <si>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</si>
  <si>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</si>
  <si>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</si>
  <si>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</si>
  <si>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</si>
  <si>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</si>
  <si>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</si>
  <si>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</si>
  <si>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</si>
  <si>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</si>
  <si>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</si>
  <si>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</si>
  <si>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</si>
  <si>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</si>
  <si>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</si>
  <si>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</si>
  <si>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</si>
  <si>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</si>
  <si>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</si>
  <si>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</si>
  <si>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</si>
  <si>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</si>
  <si>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</si>
  <si>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</si>
  <si>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</si>
  <si>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</si>
  <si>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</si>
  <si>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</si>
  <si>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</si>
  <si>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</si>
  <si>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</si>
  <si>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</si>
  <si>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</si>
  <si>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</si>
  <si>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</si>
  <si>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</si>
  <si>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</si>
  <si>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</si>
  <si>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</si>
  <si>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</si>
  <si>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</si>
  <si>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</si>
  <si>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</si>
  <si>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</si>
  <si>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</si>
  <si>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</si>
  <si>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</si>
  <si>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</si>
  <si>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</si>
  <si>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</si>
  <si>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</si>
  <si>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</si>
  <si>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</si>
  <si>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</si>
  <si>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</si>
  <si>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</si>
  <si>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</si>
  <si>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</si>
  <si>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</si>
  <si>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</si>
  <si>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</si>
  <si>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</si>
  <si>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</si>
  <si>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</si>
  <si>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</si>
  <si>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</si>
  <si>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</si>
  <si>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</si>
  <si>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</si>
  <si>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</si>
  <si>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</si>
  <si>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</si>
  <si>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</si>
  <si>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</si>
  <si>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</si>
  <si>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</si>
  <si>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</si>
  <si>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</si>
  <si>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</si>
  <si>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</si>
  <si>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</si>
  <si>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</si>
  <si>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</si>
  <si>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</si>
  <si>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</si>
  <si>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</si>
  <si>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</si>
  <si>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</si>
  <si>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</si>
  <si>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</si>
  <si>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</si>
  <si>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</si>
  <si>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</si>
  <si>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</si>
  <si>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</si>
  <si>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</si>
  <si>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</si>
  <si>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</si>
  <si>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</si>
  <si>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</si>
  <si>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</si>
  <si>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</si>
  <si>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</si>
  <si>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</si>
  <si>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</si>
  <si>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</si>
  <si>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</si>
  <si>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</si>
  <si>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</si>
  <si>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</si>
  <si>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</si>
  <si>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</si>
  <si>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</si>
  <si>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</si>
  <si>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</si>
  <si>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</si>
  <si>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</si>
  <si>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</si>
  <si>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</si>
  <si>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</si>
  <si>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</si>
  <si>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</si>
  <si>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</si>
  <si>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</si>
  <si>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</si>
  <si>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</si>
  <si>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</si>
  <si>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</si>
  <si>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</si>
  <si>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</si>
  <si>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</si>
  <si>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</si>
  <si>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</si>
  <si>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</si>
  <si>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</si>
  <si>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</si>
  <si>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</si>
  <si>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</si>
  <si>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</si>
  <si>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</si>
  <si>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</si>
  <si>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</si>
  <si>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</si>
  <si>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</si>
  <si>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</si>
  <si>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</si>
  <si>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</si>
  <si>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</si>
  <si>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</si>
  <si>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</si>
  <si>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</si>
  <si>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</si>
  <si>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</si>
  <si>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</si>
  <si>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</si>
  <si>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</si>
  <si>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</si>
  <si>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</si>
  <si>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</si>
  <si>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</si>
  <si>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</si>
  <si>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</si>
  <si>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</si>
  <si>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</si>
  <si>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</si>
  <si>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</si>
  <si>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</si>
  <si>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</si>
  <si>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</si>
  <si>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</si>
  <si>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</si>
  <si>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</si>
  <si>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</si>
  <si>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</si>
  <si>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</si>
  <si>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</si>
  <si>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</si>
  <si>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</si>
  <si>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</si>
  <si>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</si>
  <si>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</si>
  <si>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</si>
  <si>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</si>
  <si>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</si>
  <si>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</si>
  <si>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</si>
  <si>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</si>
  <si>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</si>
  <si>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</si>
  <si>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</si>
  <si>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</si>
  <si>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</si>
  <si>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</si>
  <si>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</si>
  <si>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</si>
  <si>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</si>
  <si>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</si>
  <si>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</si>
  <si>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</si>
  <si>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</si>
  <si>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</si>
  <si>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</si>
  <si>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</si>
  <si>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</si>
  <si>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</si>
  <si>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</si>
  <si>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</si>
  <si>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</si>
  <si>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</si>
  <si>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</si>
  <si>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</si>
  <si>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</si>
  <si>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</si>
  <si>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</si>
  <si>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</si>
  <si>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</si>
  <si>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</si>
  <si>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</si>
  <si>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</si>
  <si>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</si>
  <si>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</si>
  <si>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</si>
  <si>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</si>
  <si>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</si>
  <si>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</si>
  <si>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</si>
  <si>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</si>
  <si>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</si>
  <si>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</si>
  <si>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</si>
  <si>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</si>
  <si>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</si>
  <si>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</si>
  <si>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</si>
  <si>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</si>
  <si>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</si>
  <si>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</si>
  <si>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</si>
  <si>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</si>
  <si>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</si>
  <si>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</si>
  <si>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</si>
  <si>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</si>
  <si>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</si>
  <si>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</si>
  <si>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</si>
  <si>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</si>
  <si>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</si>
  <si>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</si>
  <si>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</si>
  <si>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</si>
  <si>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</si>
  <si>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</si>
  <si>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</si>
  <si>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</si>
  <si>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</si>
  <si>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</si>
  <si>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</si>
  <si>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</si>
  <si>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</si>
  <si>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</si>
  <si>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</si>
  <si>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</si>
  <si>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</si>
  <si>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</si>
  <si>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</si>
  <si>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</si>
  <si>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</si>
  <si>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</si>
  <si>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</si>
  <si>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</si>
  <si>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</si>
  <si>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</si>
  <si>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</si>
  <si>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</si>
  <si>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</si>
  <si>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</si>
  <si>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</si>
  <si>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</si>
  <si>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</si>
  <si>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</si>
  <si>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</si>
  <si>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</si>
  <si>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</si>
  <si>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</si>
  <si>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</si>
  <si>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</si>
  <si>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</si>
  <si>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</si>
  <si>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</si>
  <si>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</si>
  <si>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</si>
  <si>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</si>
  <si>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</si>
  <si>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</si>
  <si>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</si>
  <si>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</si>
  <si>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</si>
  <si>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</si>
  <si>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</si>
  <si>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</si>
  <si>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</si>
  <si>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</si>
  <si>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</si>
  <si>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</si>
  <si>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</si>
  <si>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</si>
  <si>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</si>
  <si>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</si>
  <si>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</si>
  <si>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</si>
  <si>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</si>
  <si>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</si>
  <si>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</si>
  <si>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</si>
  <si>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</si>
  <si>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</si>
  <si>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</si>
  <si>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</si>
  <si>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</si>
  <si>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</si>
  <si>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</si>
  <si>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</si>
  <si>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</si>
  <si>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</si>
  <si>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</si>
  <si>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</si>
  <si>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</si>
  <si>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</si>
  <si>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</si>
  <si>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</si>
  <si>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</si>
  <si>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</si>
  <si>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</si>
  <si>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</si>
  <si>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</si>
  <si>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</si>
  <si>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</si>
  <si>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</si>
  <si>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</si>
  <si>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</si>
  <si>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</si>
  <si>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</si>
  <si>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</si>
  <si>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</si>
  <si>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</si>
  <si>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</si>
  <si>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</si>
  <si>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</si>
  <si>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</si>
  <si>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</si>
  <si>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</si>
  <si>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</si>
  <si>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</si>
  <si>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</si>
  <si>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</si>
  <si>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</si>
  <si>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</si>
  <si>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</si>
  <si>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</si>
  <si>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</si>
  <si>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</si>
  <si>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</si>
  <si>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</si>
  <si>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</si>
  <si>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</si>
  <si>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</si>
  <si>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</si>
  <si>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</si>
  <si>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</si>
  <si>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</si>
  <si>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</si>
  <si>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</si>
  <si>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</si>
  <si>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</si>
  <si>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</si>
  <si>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</si>
  <si>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</si>
  <si>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</si>
  <si>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</si>
  <si>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</si>
  <si>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</si>
  <si>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</si>
  <si>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</si>
  <si>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</si>
  <si>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</si>
  <si>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</si>
  <si>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</si>
  <si>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</si>
  <si>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</si>
  <si>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</si>
  <si>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</si>
  <si>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</si>
  <si>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</si>
  <si>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</si>
  <si>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</si>
  <si>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</si>
  <si>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</si>
  <si>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</si>
  <si>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</si>
  <si>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</si>
  <si>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</si>
  <si>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</si>
  <si>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</si>
  <si>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</si>
  <si>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</si>
  <si>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</si>
  <si>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</si>
  <si>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</si>
  <si>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</si>
  <si>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</si>
  <si>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</si>
  <si>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</si>
  <si>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</si>
  <si>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</si>
  <si>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</si>
  <si>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</si>
  <si>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</si>
  <si>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</si>
  <si>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</si>
  <si>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</si>
  <si>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</si>
  <si>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</si>
  <si>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</si>
  <si>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</si>
  <si>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</si>
  <si>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</si>
  <si>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</si>
  <si>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</si>
  <si>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</si>
  <si>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</si>
  <si>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</si>
  <si>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</si>
  <si>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</si>
  <si>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</si>
  <si>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</si>
  <si>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</si>
  <si>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</si>
  <si>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</si>
  <si>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</si>
  <si>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</si>
  <si>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</si>
  <si>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</si>
  <si>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</si>
  <si>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</si>
  <si>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</si>
  <si>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</si>
  <si>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</si>
  <si>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</si>
  <si>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</si>
  <si>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</si>
  <si>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</si>
  <si>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</si>
  <si>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</si>
  <si>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</si>
  <si>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</si>
  <si>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</si>
  <si>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</si>
  <si>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</si>
  <si>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</si>
  <si>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</si>
  <si>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</si>
  <si>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</si>
  <si>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</si>
  <si>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</si>
  <si>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</si>
  <si>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</si>
  <si>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</si>
  <si>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</si>
  <si>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</si>
  <si>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</si>
  <si>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</si>
  <si>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</si>
  <si>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</si>
  <si>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</si>
  <si>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</si>
  <si>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</si>
  <si>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</si>
  <si>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</si>
  <si>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</si>
  <si>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</si>
  <si>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</si>
  <si>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</si>
  <si>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</si>
  <si>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</si>
  <si>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</si>
  <si>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</si>
  <si>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</si>
  <si>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</si>
  <si>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</si>
  <si>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</si>
  <si>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</si>
  <si>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</si>
  <si>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</si>
  <si>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</si>
  <si>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</si>
  <si>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</si>
  <si>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</si>
  <si>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</si>
  <si>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</si>
  <si>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</si>
  <si>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</si>
  <si>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</si>
  <si>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</si>
  <si>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</si>
  <si>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</si>
  <si>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</si>
  <si>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</si>
  <si>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</si>
  <si>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</si>
  <si>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</si>
  <si>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</si>
  <si>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</si>
  <si>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</si>
  <si>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</si>
  <si>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</si>
  <si>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</si>
  <si>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</si>
  <si>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</si>
  <si>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</si>
  <si>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</si>
  <si>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</si>
  <si>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</si>
  <si>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</si>
  <si>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</si>
  <si>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</si>
  <si>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</si>
  <si>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</si>
  <si>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</si>
  <si>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</si>
  <si>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</si>
  <si>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</si>
  <si>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</si>
  <si>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</si>
  <si>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</si>
  <si>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</si>
  <si>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</si>
  <si>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</si>
  <si>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</si>
  <si>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</si>
  <si>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</si>
  <si>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</si>
  <si>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</si>
  <si>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</si>
  <si>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</si>
  <si>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</si>
  <si>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</si>
  <si>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</si>
  <si>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</si>
  <si>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</si>
  <si>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</si>
  <si>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</si>
  <si>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</si>
  <si>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</si>
  <si>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</si>
  <si>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</si>
  <si>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</si>
  <si>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</si>
  <si>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</si>
  <si>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</si>
  <si>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</si>
  <si>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</si>
  <si>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</si>
  <si>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</si>
  <si>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</si>
  <si>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</si>
  <si>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</si>
  <si>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</si>
  <si>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</si>
  <si>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</si>
  <si>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</si>
  <si>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</si>
  <si>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</si>
  <si>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</si>
  <si>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</si>
  <si>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</si>
  <si>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</si>
  <si>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</si>
  <si>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</si>
  <si>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</si>
  <si>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</si>
  <si>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</si>
  <si>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</si>
  <si>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</si>
  <si>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</si>
  <si>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</si>
  <si>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</si>
  <si>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</si>
  <si>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</si>
  <si>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</si>
  <si>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</si>
  <si>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</si>
  <si>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</si>
  <si>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</si>
  <si>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</si>
  <si>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</si>
  <si>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</si>
  <si>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</si>
  <si>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</si>
  <si>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</si>
  <si>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</si>
  <si>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</si>
  <si>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</si>
  <si>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</si>
  <si>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</si>
  <si>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</si>
  <si>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</si>
  <si>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</si>
  <si>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</si>
  <si>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</si>
  <si>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</si>
  <si>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</si>
  <si>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</si>
  <si>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</si>
  <si>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</si>
  <si>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</si>
  <si>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</si>
  <si>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</si>
  <si>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</si>
  <si>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</si>
  <si>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</si>
  <si>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</si>
  <si>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</si>
  <si>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</si>
  <si>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</si>
  <si>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</si>
  <si>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</si>
  <si>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</si>
  <si>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</si>
  <si>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</si>
  <si>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</si>
  <si>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</si>
  <si>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</si>
  <si>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</si>
  <si>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</si>
  <si>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</si>
  <si>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</si>
  <si>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</si>
  <si>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</si>
  <si>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</si>
  <si>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</si>
  <si>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</si>
  <si>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</si>
  <si>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</si>
  <si>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</si>
  <si>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</si>
  <si>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</si>
  <si>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</si>
  <si>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</si>
  <si>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</si>
  <si>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</si>
  <si>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</si>
  <si>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</si>
  <si>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</si>
  <si>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</si>
  <si>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</si>
  <si>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</si>
  <si>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</si>
  <si>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</si>
  <si>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</si>
  <si>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</si>
  <si>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</si>
  <si>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</si>
  <si>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</si>
  <si>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</si>
  <si>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</si>
  <si>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</si>
  <si>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</si>
  <si>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</si>
  <si>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</si>
  <si>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</si>
  <si>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</si>
  <si>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</si>
  <si>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</si>
  <si>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</si>
  <si>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</si>
  <si>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</si>
  <si>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</si>
  <si>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</si>
  <si>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</si>
  <si>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</si>
  <si>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</si>
  <si>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</si>
  <si>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</si>
  <si>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</si>
  <si>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</si>
  <si>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</si>
  <si>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</si>
  <si>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</si>
  <si>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</si>
  <si>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</si>
  <si>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</si>
  <si>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</si>
  <si>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</si>
  <si>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</si>
  <si>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</si>
  <si>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</si>
  <si>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</si>
  <si>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</si>
  <si>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</si>
  <si>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</si>
  <si>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</si>
  <si>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</si>
  <si>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</si>
  <si>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</si>
  <si>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</si>
  <si>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</si>
  <si>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</si>
  <si>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</si>
  <si>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</si>
  <si>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</si>
  <si>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</si>
  <si>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</si>
  <si>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</si>
  <si>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</si>
  <si>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</si>
  <si>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</si>
  <si>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</si>
  <si>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</si>
  <si>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</si>
  <si>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</si>
  <si>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</si>
  <si>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</si>
  <si>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</si>
  <si>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</si>
  <si>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</si>
  <si>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</si>
  <si>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</si>
  <si>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</si>
  <si>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</si>
  <si>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</si>
  <si>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</si>
  <si>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</si>
  <si>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</si>
  <si>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</si>
  <si>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</si>
  <si>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</si>
  <si>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</si>
  <si>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</si>
  <si>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</si>
  <si>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</si>
  <si>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</si>
  <si>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</si>
  <si>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</si>
  <si>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</si>
  <si>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</si>
  <si>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</si>
  <si>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</si>
  <si>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</si>
  <si>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</si>
  <si>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</si>
  <si>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</si>
  <si>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</si>
  <si>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</si>
  <si>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</si>
  <si>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</si>
  <si>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</si>
  <si>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</si>
  <si>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</si>
  <si>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</si>
  <si>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</si>
  <si>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</si>
  <si>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</si>
  <si>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</si>
  <si>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</si>
  <si>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</si>
  <si>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</si>
  <si>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</si>
  <si>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</si>
  <si>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</si>
  <si>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</si>
  <si>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</si>
  <si>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</si>
  <si>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</si>
  <si>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</si>
  <si>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</si>
  <si>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</si>
  <si>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</si>
  <si>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</si>
  <si>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</si>
  <si>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</si>
  <si>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</si>
  <si>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</si>
  <si>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</si>
  <si>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</si>
  <si>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</si>
  <si>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</si>
  <si>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</si>
  <si>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</si>
  <si>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</si>
  <si>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</si>
  <si>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</si>
  <si>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</si>
  <si>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</si>
  <si>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</si>
  <si>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</si>
  <si>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</si>
  <si>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</si>
  <si>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</si>
  <si>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</si>
  <si>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</si>
  <si>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</si>
  <si>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</si>
  <si>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</si>
  <si>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</si>
  <si>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</si>
  <si>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</si>
  <si>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</si>
  <si>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</si>
  <si>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</si>
  <si>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</si>
  <si>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</si>
  <si>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</si>
  <si>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</si>
  <si>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</si>
  <si>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</si>
  <si>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</si>
  <si>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</si>
  <si>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</si>
  <si>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</si>
  <si>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</si>
  <si>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</si>
  <si>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</si>
  <si>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</si>
  <si>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</si>
  <si>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</si>
  <si>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</si>
  <si>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</si>
  <si>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</si>
  <si>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</si>
  <si>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</si>
  <si>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</si>
  <si>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</si>
  <si>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</si>
  <si>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</si>
  <si>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</si>
  <si>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</si>
  <si>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</si>
  <si>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</si>
  <si>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</si>
  <si>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</si>
  <si>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</si>
  <si>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</si>
  <si>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</si>
  <si>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</si>
  <si>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</si>
  <si>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</si>
  <si>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</si>
  <si>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</si>
  <si>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</si>
  <si>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</si>
  <si>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</si>
  <si>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</si>
  <si>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</si>
  <si>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</si>
  <si>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</si>
  <si>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</si>
  <si>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</si>
  <si>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</si>
  <si>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</si>
  <si>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</si>
  <si>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</si>
  <si>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</si>
  <si>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</si>
  <si>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</si>
  <si>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</si>
  <si>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</si>
  <si>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</si>
  <si>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</si>
  <si>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</si>
  <si>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</si>
  <si>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</si>
  <si>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</si>
  <si>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</si>
  <si>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</si>
  <si>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</si>
  <si>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</si>
  <si>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</si>
  <si>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</si>
  <si>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</si>
  <si>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</si>
  <si>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</si>
  <si>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</si>
  <si>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</si>
  <si>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</si>
  <si>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</si>
  <si>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</si>
  <si>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</si>
  <si>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</si>
  <si>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</si>
  <si>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</si>
  <si>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</si>
  <si>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</si>
  <si>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</si>
  <si>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</si>
  <si>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</si>
  <si>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</si>
  <si>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</si>
  <si>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</si>
  <si>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</si>
  <si>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</si>
  <si>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</si>
  <si>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</si>
  <si>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</si>
  <si>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</si>
  <si>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</si>
  <si>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</si>
  <si>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</si>
  <si>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</si>
  <si>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</si>
  <si>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</si>
  <si>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</si>
  <si>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</si>
  <si>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</si>
  <si>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</si>
  <si>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</si>
  <si>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</si>
  <si>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</si>
  <si>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</si>
  <si>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</si>
  <si>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</si>
  <si>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</si>
  <si>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</si>
  <si>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</si>
  <si>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</si>
  <si>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</si>
  <si>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</si>
  <si>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</si>
  <si>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</si>
  <si>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</si>
  <si>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</si>
  <si>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</si>
  <si>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</si>
  <si>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</si>
  <si>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</si>
  <si>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</si>
  <si>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</si>
  <si>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</si>
  <si>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</si>
  <si>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</si>
  <si>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SWAP G900 Antenna</t>
  </si>
  <si>
    <t>20</t>
    <phoneticPr fontId="27" type="noConversion"/>
  </si>
  <si>
    <t>900</t>
    <phoneticPr fontId="27" type="noConversion"/>
  </si>
  <si>
    <t>8m</t>
    <phoneticPr fontId="27" type="noConversion"/>
  </si>
  <si>
    <t>3-phase</t>
  </si>
  <si>
    <t>ZTE</t>
  </si>
  <si>
    <t>Simple</t>
  </si>
  <si>
    <t>pathway</t>
    <phoneticPr fontId="27" type="noConversion"/>
  </si>
  <si>
    <t>SWAP to New COMBA</t>
  </si>
  <si>
    <t>POIARIZATION</t>
    <phoneticPr fontId="27" type="noConversion"/>
  </si>
  <si>
    <t>6 Port</t>
  </si>
  <si>
    <t>B8200</t>
    <phoneticPr fontId="27" type="noConversion"/>
  </si>
  <si>
    <t>COMBA</t>
  </si>
  <si>
    <t>ENB-10，A57R</t>
  </si>
  <si>
    <t>80M</t>
    <phoneticPr fontId="27" type="noConversion"/>
  </si>
  <si>
    <t>3</t>
    <phoneticPr fontId="27" type="noConversion"/>
  </si>
  <si>
    <t>40</t>
    <phoneticPr fontId="27" type="noConversion"/>
  </si>
  <si>
    <t>ZTE</t>
    <phoneticPr fontId="27" type="noConversion"/>
  </si>
  <si>
    <t>LB11359_Phousoung</t>
    <phoneticPr fontId="27" type="noConversion"/>
  </si>
  <si>
    <t>LB11359</t>
    <phoneticPr fontId="27" type="noConversion"/>
  </si>
  <si>
    <t>Phousoung</t>
    <phoneticPr fontId="27" type="noConversion"/>
  </si>
  <si>
    <t>UNITEL</t>
    <phoneticPr fontId="27" type="noConversion"/>
  </si>
  <si>
    <t>Shared site</t>
  </si>
  <si>
    <t>50A</t>
    <phoneticPr fontId="27" type="noConversion"/>
  </si>
  <si>
    <t>HLPOT</t>
    <phoneticPr fontId="27" type="noConversion"/>
  </si>
  <si>
    <t>TEBECHOP</t>
    <phoneticPr fontId="27" type="noConversion"/>
  </si>
  <si>
    <t>2*4mm²</t>
    <phoneticPr fontId="27" type="noConversion"/>
  </si>
  <si>
    <t>4*4mm²</t>
    <phoneticPr fontId="27" type="noConversion"/>
  </si>
  <si>
    <t>LFP12-100AH</t>
    <phoneticPr fontId="27" type="noConversion"/>
  </si>
  <si>
    <t>63A*1+32A*1+16A*2</t>
    <phoneticPr fontId="27" type="noConversion"/>
  </si>
  <si>
    <t>R8860E</t>
    <phoneticPr fontId="27" type="noConversion"/>
  </si>
  <si>
    <t>1</t>
    <phoneticPr fontId="27" type="noConversion"/>
  </si>
  <si>
    <t>900</t>
    <phoneticPr fontId="27" type="noConversion"/>
  </si>
  <si>
    <t>3</t>
    <phoneticPr fontId="27" type="noConversion"/>
  </si>
  <si>
    <t>65M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</si>
</sst>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3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pn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6.pn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5.pn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41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0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6.pn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3.emf"/><Relationship Id="rId2" Type="http://schemas.openxmlformats.org/officeDocument/2006/relationships/image" Target="../media/image62.emf"/><Relationship Id="rId1" Type="http://schemas.openxmlformats.org/officeDocument/2006/relationships/image" Target="../media/image6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201534</xdr:colOff>
      <xdr:row>8</xdr:row>
      <xdr:rowOff>78442</xdr:rowOff>
    </xdr:from>
    <xdr:to>
      <xdr:col>26</xdr:col>
      <xdr:colOff>4778</xdr:colOff>
      <xdr:row>17</xdr:row>
      <xdr:rowOff>1136859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99593" y="2274795"/>
          <a:ext cx="2795214" cy="496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115787</xdr:colOff>
      <xdr:row>30</xdr:row>
      <xdr:rowOff>127000</xdr:rowOff>
    </xdr:from>
    <xdr:to>
      <xdr:col>5</xdr:col>
      <xdr:colOff>83244</xdr:colOff>
      <xdr:row>51</xdr:row>
      <xdr:rowOff>74084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54" y="6339417"/>
          <a:ext cx="3121290" cy="372533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5</xdr:col>
      <xdr:colOff>474605</xdr:colOff>
      <xdr:row>30</xdr:row>
      <xdr:rowOff>158750</xdr:rowOff>
    </xdr:from>
    <xdr:to>
      <xdr:col>10</xdr:col>
      <xdr:colOff>105833</xdr:colOff>
      <xdr:row>51</xdr:row>
      <xdr:rowOff>105833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05" y="6371167"/>
          <a:ext cx="2996728" cy="3725333"/>
        </a:xfrm>
        <a:prstGeom prst="rect">
          <a:avLst/>
        </a:prstGeom>
      </xdr:spPr>
    </xdr:pic>
    <xdr:clientData/>
  </xdr:twoCellAnchor>
  <xdr:twoCellAnchor>
    <xdr:from>
      <xdr:col>7</xdr:col>
      <xdr:colOff>698500</xdr:colOff>
      <xdr:row>40</xdr:row>
      <xdr:rowOff>158748</xdr:rowOff>
    </xdr:from>
    <xdr:to>
      <xdr:col>8</xdr:col>
      <xdr:colOff>391584</xdr:colOff>
      <xdr:row>44</xdr:row>
      <xdr:rowOff>148164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132917" y="8170331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1047749</xdr:colOff>
      <xdr:row>40</xdr:row>
      <xdr:rowOff>74083</xdr:rowOff>
    </xdr:from>
    <xdr:to>
      <xdr:col>2</xdr:col>
      <xdr:colOff>1333500</xdr:colOff>
      <xdr:row>44</xdr:row>
      <xdr:rowOff>35045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 rot="19796524">
          <a:off x="1386416" y="8085666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940958</xdr:colOff>
      <xdr:row>36</xdr:row>
      <xdr:rowOff>26008</xdr:rowOff>
    </xdr:from>
    <xdr:to>
      <xdr:col>6</xdr:col>
      <xdr:colOff>524316</xdr:colOff>
      <xdr:row>54</xdr:row>
      <xdr:rowOff>22410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693" y="6771949"/>
          <a:ext cx="1813329" cy="3223696"/>
        </a:xfrm>
        <a:prstGeom prst="rect">
          <a:avLst/>
        </a:prstGeom>
      </xdr:spPr>
    </xdr:pic>
    <xdr:clientData/>
  </xdr:twoCellAnchor>
  <xdr:twoCellAnchor editAs="oneCell">
    <xdr:from>
      <xdr:col>4</xdr:col>
      <xdr:colOff>175590</xdr:colOff>
      <xdr:row>128</xdr:row>
      <xdr:rowOff>27565</xdr:rowOff>
    </xdr:from>
    <xdr:to>
      <xdr:col>5</xdr:col>
      <xdr:colOff>860722</xdr:colOff>
      <xdr:row>147</xdr:row>
      <xdr:rowOff>110049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25" y="24075389"/>
          <a:ext cx="1962603" cy="3489072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25540</xdr:colOff>
      <xdr:row>10</xdr:row>
      <xdr:rowOff>33617</xdr:rowOff>
    </xdr:from>
    <xdr:to>
      <xdr:col>10</xdr:col>
      <xdr:colOff>96277</xdr:colOff>
      <xdr:row>24</xdr:row>
      <xdr:rowOff>179293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9040" y="2061882"/>
          <a:ext cx="1493884" cy="2655793"/>
        </a:xfrm>
        <a:prstGeom prst="rect">
          <a:avLst/>
        </a:prstGeom>
      </xdr:spPr>
    </xdr:pic>
    <xdr:clientData/>
  </xdr:twoCellAnchor>
  <xdr:twoCellAnchor editAs="oneCell">
    <xdr:from>
      <xdr:col>4</xdr:col>
      <xdr:colOff>114861</xdr:colOff>
      <xdr:row>9</xdr:row>
      <xdr:rowOff>94694</xdr:rowOff>
    </xdr:from>
    <xdr:to>
      <xdr:col>5</xdr:col>
      <xdr:colOff>467845</xdr:colOff>
      <xdr:row>25</xdr:row>
      <xdr:rowOff>124575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596" y="1943665"/>
          <a:ext cx="1630455" cy="2898586"/>
        </a:xfrm>
        <a:prstGeom prst="rect">
          <a:avLst/>
        </a:prstGeom>
      </xdr:spPr>
    </xdr:pic>
    <xdr:clientData/>
  </xdr:twoCellAnchor>
  <xdr:twoCellAnchor>
    <xdr:from>
      <xdr:col>5</xdr:col>
      <xdr:colOff>705970</xdr:colOff>
      <xdr:row>43</xdr:row>
      <xdr:rowOff>22412</xdr:rowOff>
    </xdr:from>
    <xdr:to>
      <xdr:col>7</xdr:col>
      <xdr:colOff>589431</xdr:colOff>
      <xdr:row>43</xdr:row>
      <xdr:rowOff>58552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/>
      </xdr:nvCxnSpPr>
      <xdr:spPr>
        <a:xfrm flipH="1" flipV="1">
          <a:off x="3384176" y="8023412"/>
          <a:ext cx="1508314" cy="361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179295</xdr:colOff>
      <xdr:row>66</xdr:row>
      <xdr:rowOff>67318</xdr:rowOff>
    </xdr:from>
    <xdr:to>
      <xdr:col>5</xdr:col>
      <xdr:colOff>597367</xdr:colOff>
      <xdr:row>83</xdr:row>
      <xdr:rowOff>33617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30" y="12461024"/>
          <a:ext cx="1695543" cy="3014299"/>
        </a:xfrm>
        <a:prstGeom prst="rect">
          <a:avLst/>
        </a:prstGeom>
      </xdr:spPr>
    </xdr:pic>
    <xdr:clientData/>
  </xdr:twoCellAnchor>
  <xdr:twoCellAnchor editAs="oneCell">
    <xdr:from>
      <xdr:col>7</xdr:col>
      <xdr:colOff>160379</xdr:colOff>
      <xdr:row>70</xdr:row>
      <xdr:rowOff>141476</xdr:rowOff>
    </xdr:from>
    <xdr:to>
      <xdr:col>10</xdr:col>
      <xdr:colOff>840201</xdr:colOff>
      <xdr:row>80</xdr:row>
      <xdr:rowOff>4202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438" y="13252358"/>
          <a:ext cx="2943410" cy="1655668"/>
        </a:xfrm>
        <a:prstGeom prst="rect">
          <a:avLst/>
        </a:prstGeom>
      </xdr:spPr>
    </xdr:pic>
    <xdr:clientData/>
  </xdr:twoCellAnchor>
  <xdr:twoCellAnchor editAs="oneCell">
    <xdr:from>
      <xdr:col>2</xdr:col>
      <xdr:colOff>507167</xdr:colOff>
      <xdr:row>89</xdr:row>
      <xdr:rowOff>26614</xdr:rowOff>
    </xdr:from>
    <xdr:to>
      <xdr:col>6</xdr:col>
      <xdr:colOff>137372</xdr:colOff>
      <xdr:row>98</xdr:row>
      <xdr:rowOff>51827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549" y="16566496"/>
          <a:ext cx="2913529" cy="1638860"/>
        </a:xfrm>
        <a:prstGeom prst="rect">
          <a:avLst/>
        </a:prstGeom>
      </xdr:spPr>
    </xdr:pic>
    <xdr:clientData/>
  </xdr:twoCellAnchor>
  <xdr:twoCellAnchor>
    <xdr:from>
      <xdr:col>4</xdr:col>
      <xdr:colOff>201706</xdr:colOff>
      <xdr:row>131</xdr:row>
      <xdr:rowOff>89645</xdr:rowOff>
    </xdr:from>
    <xdr:to>
      <xdr:col>4</xdr:col>
      <xdr:colOff>974912</xdr:colOff>
      <xdr:row>144</xdr:row>
      <xdr:rowOff>22411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1602441" y="24675351"/>
          <a:ext cx="773206" cy="2263589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974913</xdr:colOff>
      <xdr:row>136</xdr:row>
      <xdr:rowOff>78442</xdr:rowOff>
    </xdr:from>
    <xdr:to>
      <xdr:col>6</xdr:col>
      <xdr:colOff>224118</xdr:colOff>
      <xdr:row>137</xdr:row>
      <xdr:rowOff>156882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</xdr:cNvCxnSpPr>
      </xdr:nvCxnSpPr>
      <xdr:spPr>
        <a:xfrm flipH="1">
          <a:off x="2375648" y="25560618"/>
          <a:ext cx="1479176" cy="25773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224118</xdr:colOff>
      <xdr:row>134</xdr:row>
      <xdr:rowOff>168088</xdr:rowOff>
    </xdr:from>
    <xdr:to>
      <xdr:col>10</xdr:col>
      <xdr:colOff>739588</xdr:colOff>
      <xdr:row>137</xdr:row>
      <xdr:rowOff>168088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3854824" y="25291676"/>
          <a:ext cx="3451411" cy="537883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zh-CN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579343</xdr:colOff>
      <xdr:row>42</xdr:row>
      <xdr:rowOff>13448</xdr:rowOff>
    </xdr:from>
    <xdr:to>
      <xdr:col>10</xdr:col>
      <xdr:colOff>302559</xdr:colOff>
      <xdr:row>45</xdr:row>
      <xdr:rowOff>0</xdr:rowOff>
    </xdr:to>
    <xdr:sp macro="" textlink="">
      <xdr:nvSpPr>
        <xdr:cNvPr id="67" name="Text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/>
      </xdr:nvSpPr>
      <xdr:spPr>
        <a:xfrm>
          <a:off x="4882402" y="7835154"/>
          <a:ext cx="1986804" cy="524434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zh-CN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Change Existing AC BOX to new AC BOX</a:t>
          </a:r>
        </a:p>
      </xdr:txBody>
    </xdr:sp>
    <xdr:clientData/>
  </xdr:twoCellAnchor>
  <xdr:twoCellAnchor editAs="oneCell">
    <xdr:from>
      <xdr:col>7</xdr:col>
      <xdr:colOff>369793</xdr:colOff>
      <xdr:row>87</xdr:row>
      <xdr:rowOff>44824</xdr:rowOff>
    </xdr:from>
    <xdr:to>
      <xdr:col>10</xdr:col>
      <xdr:colOff>526676</xdr:colOff>
      <xdr:row>99</xdr:row>
      <xdr:rowOff>134470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852" y="16226118"/>
          <a:ext cx="2420471" cy="2241176"/>
        </a:xfrm>
        <a:prstGeom prst="rect">
          <a:avLst/>
        </a:prstGeom>
      </xdr:spPr>
    </xdr:pic>
    <xdr:clientData/>
  </xdr:twoCellAnchor>
  <xdr:twoCellAnchor>
    <xdr:from>
      <xdr:col>4</xdr:col>
      <xdr:colOff>132684</xdr:colOff>
      <xdr:row>127</xdr:row>
      <xdr:rowOff>176195</xdr:rowOff>
    </xdr:from>
    <xdr:to>
      <xdr:col>5</xdr:col>
      <xdr:colOff>762000</xdr:colOff>
      <xdr:row>134</xdr:row>
      <xdr:rowOff>67235</xdr:rowOff>
    </xdr:to>
    <xdr:grpSp>
      <xdr:nvGrpSpPr>
        <xdr:cNvPr id="69" name="组合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GrpSpPr/>
      </xdr:nvGrpSpPr>
      <xdr:grpSpPr>
        <a:xfrm>
          <a:off x="1533419" y="24044724"/>
          <a:ext cx="1906787" cy="1146099"/>
          <a:chOff x="9218015" y="23577918"/>
          <a:chExt cx="1470002" cy="935148"/>
        </a:xfrm>
      </xdr:grpSpPr>
      <xdr:sp macro="" textlink="">
        <xdr:nvSpPr>
          <xdr:cNvPr id="70" name="平行四边形 69">
            <a:extLst>
              <a:ext uri="{FF2B5EF4-FFF2-40B4-BE49-F238E27FC236}">
                <a16:creationId xmlns:a16="http://schemas.microsoft.com/office/drawing/2014/main" xmlns="" id="{00000000-0008-0000-0300-000046000000}"/>
              </a:ext>
            </a:extLst>
          </xdr:cNvPr>
          <xdr:cNvSpPr/>
        </xdr:nvSpPr>
        <xdr:spPr>
          <a:xfrm rot="2009401">
            <a:off x="9218015" y="23577918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80" name="直接连接符 79">
            <a:extLst>
              <a:ext uri="{FF2B5EF4-FFF2-40B4-BE49-F238E27FC236}">
                <a16:creationId xmlns:a16="http://schemas.microsoft.com/office/drawing/2014/main" xmlns="" id="{00000000-0008-0000-0300-000050000000}"/>
              </a:ext>
            </a:extLst>
          </xdr:cNvPr>
          <xdr:cNvCxnSpPr>
            <a:stCxn id="70" idx="5"/>
            <a:endCxn id="70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2" name="直接连接符 81">
            <a:extLst>
              <a:ext uri="{FF2B5EF4-FFF2-40B4-BE49-F238E27FC236}">
                <a16:creationId xmlns:a16="http://schemas.microsoft.com/office/drawing/2014/main" xmlns="" id="{00000000-0008-0000-0300-000052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6" name="直接连接符 85">
            <a:extLst>
              <a:ext uri="{FF2B5EF4-FFF2-40B4-BE49-F238E27FC236}">
                <a16:creationId xmlns:a16="http://schemas.microsoft.com/office/drawing/2014/main" xmlns="" id="{00000000-0008-0000-0300-000056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7" name="直接连接符 86">
            <a:extLst>
              <a:ext uri="{FF2B5EF4-FFF2-40B4-BE49-F238E27FC236}">
                <a16:creationId xmlns:a16="http://schemas.microsoft.com/office/drawing/2014/main" xmlns="" id="{00000000-0008-0000-0300-000057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0" name="直接连接符 99">
            <a:extLst>
              <a:ext uri="{FF2B5EF4-FFF2-40B4-BE49-F238E27FC236}">
                <a16:creationId xmlns:a16="http://schemas.microsoft.com/office/drawing/2014/main" xmlns="" id="{00000000-0008-0000-0300-000064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1" name="直接连接符 100">
            <a:extLst>
              <a:ext uri="{FF2B5EF4-FFF2-40B4-BE49-F238E27FC236}">
                <a16:creationId xmlns:a16="http://schemas.microsoft.com/office/drawing/2014/main" xmlns="" id="{00000000-0008-0000-0300-000065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2" name="直接连接符 101">
            <a:extLst>
              <a:ext uri="{FF2B5EF4-FFF2-40B4-BE49-F238E27FC236}">
                <a16:creationId xmlns:a16="http://schemas.microsoft.com/office/drawing/2014/main" xmlns="" id="{00000000-0008-0000-0300-000066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102933</xdr:colOff>
      <xdr:row>129</xdr:row>
      <xdr:rowOff>14408</xdr:rowOff>
    </xdr:from>
    <xdr:to>
      <xdr:col>10</xdr:col>
      <xdr:colOff>876701</xdr:colOff>
      <xdr:row>132</xdr:row>
      <xdr:rowOff>156882</xdr:rowOff>
    </xdr:to>
    <xdr:sp macro="" textlink="">
      <xdr:nvSpPr>
        <xdr:cNvPr id="104" name="TextBox 122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 txBox="1"/>
      </xdr:nvSpPr>
      <xdr:spPr>
        <a:xfrm>
          <a:off x="3733639" y="24241526"/>
          <a:ext cx="3709709" cy="68035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4M</a:t>
          </a:r>
          <a:r>
            <a:rPr lang="en-US" sz="1200" baseline="0">
              <a:solidFill>
                <a:srgbClr val="FF0000"/>
              </a:solidFill>
            </a:rPr>
            <a:t>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1154206</xdr:colOff>
      <xdr:row>130</xdr:row>
      <xdr:rowOff>175292</xdr:rowOff>
    </xdr:from>
    <xdr:to>
      <xdr:col>6</xdr:col>
      <xdr:colOff>102933</xdr:colOff>
      <xdr:row>131</xdr:row>
      <xdr:rowOff>112059</xdr:rowOff>
    </xdr:to>
    <xdr:cxnSp macro="">
      <xdr:nvCxnSpPr>
        <xdr:cNvPr id="106" name="直接箭头连接符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CxnSpPr>
          <a:stCxn id="104" idx="1"/>
        </xdr:cNvCxnSpPr>
      </xdr:nvCxnSpPr>
      <xdr:spPr>
        <a:xfrm flipH="1">
          <a:off x="2554941" y="24581704"/>
          <a:ext cx="1178698" cy="116061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198762</xdr:rowOff>
    </xdr:from>
    <xdr:to>
      <xdr:col>10</xdr:col>
      <xdr:colOff>613644</xdr:colOff>
      <xdr:row>20</xdr:row>
      <xdr:rowOff>205603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3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471802</xdr:colOff>
      <xdr:row>27</xdr:row>
      <xdr:rowOff>183944</xdr:rowOff>
    </xdr:from>
    <xdr:to>
      <xdr:col>5</xdr:col>
      <xdr:colOff>600174</xdr:colOff>
      <xdr:row>35</xdr:row>
      <xdr:rowOff>175006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05" y="5588828"/>
          <a:ext cx="2232733" cy="1674550"/>
        </a:xfrm>
        <a:prstGeom prst="rect">
          <a:avLst/>
        </a:prstGeom>
      </xdr:spPr>
    </xdr:pic>
    <xdr:clientData/>
  </xdr:twoCellAnchor>
  <xdr:twoCellAnchor editAs="oneCell">
    <xdr:from>
      <xdr:col>7</xdr:col>
      <xdr:colOff>454941</xdr:colOff>
      <xdr:row>28</xdr:row>
      <xdr:rowOff>3891</xdr:rowOff>
    </xdr:from>
    <xdr:to>
      <xdr:col>10</xdr:col>
      <xdr:colOff>581816</xdr:colOff>
      <xdr:row>35</xdr:row>
      <xdr:rowOff>179346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470" y="5619211"/>
          <a:ext cx="2198009" cy="1648507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626866</xdr:colOff>
      <xdr:row>51</xdr:row>
      <xdr:rowOff>44380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8" cy="1727309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619080</xdr:colOff>
      <xdr:row>51</xdr:row>
      <xdr:rowOff>14361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7" cy="1708063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605600</xdr:colOff>
      <xdr:row>65</xdr:row>
      <xdr:rowOff>176799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7" cy="1663798"/>
        </a:xfrm>
        <a:prstGeom prst="rect">
          <a:avLst/>
        </a:prstGeom>
      </xdr:spPr>
    </xdr:pic>
    <xdr:clientData/>
  </xdr:twoCellAnchor>
  <xdr:twoCellAnchor editAs="oneCell">
    <xdr:from>
      <xdr:col>12</xdr:col>
      <xdr:colOff>460343</xdr:colOff>
      <xdr:row>58</xdr:row>
      <xdr:rowOff>8756</xdr:rowOff>
    </xdr:from>
    <xdr:to>
      <xdr:col>14</xdr:col>
      <xdr:colOff>586407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9471" y="11804250"/>
          <a:ext cx="2230424" cy="1672818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617635</xdr:colOff>
      <xdr:row>66</xdr:row>
      <xdr:rowOff>18078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8" cy="16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471921</xdr:colOff>
      <xdr:row>28</xdr:row>
      <xdr:rowOff>23801</xdr:rowOff>
    </xdr:from>
    <xdr:to>
      <xdr:col>14</xdr:col>
      <xdr:colOff>507274</xdr:colOff>
      <xdr:row>35</xdr:row>
      <xdr:rowOff>155534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1049" y="5639121"/>
          <a:ext cx="2139713" cy="1604785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564994</xdr:colOff>
      <xdr:row>50</xdr:row>
      <xdr:rowOff>187550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72" cy="15942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775307</xdr:colOff>
      <xdr:row>42</xdr:row>
      <xdr:rowOff>112059</xdr:rowOff>
    </xdr:from>
    <xdr:to>
      <xdr:col>4</xdr:col>
      <xdr:colOff>59530</xdr:colOff>
      <xdr:row>54</xdr:row>
      <xdr:rowOff>29882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89" y="8606118"/>
          <a:ext cx="1390929" cy="2472764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1050829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7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738188</xdr:colOff>
      <xdr:row>42</xdr:row>
      <xdr:rowOff>110104</xdr:rowOff>
    </xdr:from>
    <xdr:to>
      <xdr:col>9</xdr:col>
      <xdr:colOff>57429</xdr:colOff>
      <xdr:row>54</xdr:row>
      <xdr:rowOff>50338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129" y="8604163"/>
          <a:ext cx="1403535" cy="2495175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914680</xdr:colOff>
      <xdr:row>42</xdr:row>
      <xdr:rowOff>179338</xdr:rowOff>
    </xdr:from>
    <xdr:to>
      <xdr:col>13</xdr:col>
      <xdr:colOff>194701</xdr:colOff>
      <xdr:row>54</xdr:row>
      <xdr:rowOff>89691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768" y="8673397"/>
          <a:ext cx="1386727" cy="2465294"/>
        </a:xfrm>
        <a:prstGeom prst="rect">
          <a:avLst/>
        </a:prstGeom>
      </xdr:spPr>
    </xdr:pic>
    <xdr:clientData/>
  </xdr:twoCellAnchor>
  <xdr:twoCellAnchor editAs="oneCell">
    <xdr:from>
      <xdr:col>6</xdr:col>
      <xdr:colOff>823632</xdr:colOff>
      <xdr:row>10</xdr:row>
      <xdr:rowOff>72751</xdr:rowOff>
    </xdr:from>
    <xdr:to>
      <xdr:col>9</xdr:col>
      <xdr:colOff>184897</xdr:colOff>
      <xdr:row>22</xdr:row>
      <xdr:rowOff>87693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21573" y="2033780"/>
          <a:ext cx="1445559" cy="256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247273</xdr:colOff>
      <xdr:row>11</xdr:row>
      <xdr:rowOff>134471</xdr:rowOff>
    </xdr:from>
    <xdr:to>
      <xdr:col>13</xdr:col>
      <xdr:colOff>934568</xdr:colOff>
      <xdr:row>21</xdr:row>
      <xdr:rowOff>100852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73361" y="2308412"/>
          <a:ext cx="2794001" cy="2095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506948</xdr:colOff>
      <xdr:row>27</xdr:row>
      <xdr:rowOff>154081</xdr:rowOff>
    </xdr:from>
    <xdr:to>
      <xdr:col>4</xdr:col>
      <xdr:colOff>619006</xdr:colOff>
      <xdr:row>35</xdr:row>
      <xdr:rowOff>114860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4330" y="5622552"/>
          <a:ext cx="2218764" cy="1664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474360</xdr:colOff>
      <xdr:row>27</xdr:row>
      <xdr:rowOff>24004</xdr:rowOff>
    </xdr:from>
    <xdr:to>
      <xdr:col>9</xdr:col>
      <xdr:colOff>895939</xdr:colOff>
      <xdr:row>35</xdr:row>
      <xdr:rowOff>200115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72301" y="5492475"/>
          <a:ext cx="2505873" cy="1879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441467</xdr:colOff>
      <xdr:row>27</xdr:row>
      <xdr:rowOff>102527</xdr:rowOff>
    </xdr:from>
    <xdr:to>
      <xdr:col>13</xdr:col>
      <xdr:colOff>673319</xdr:colOff>
      <xdr:row>35</xdr:row>
      <xdr:rowOff>153152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67555" y="5570998"/>
          <a:ext cx="2338558" cy="1753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201704</xdr:colOff>
      <xdr:row>57</xdr:row>
      <xdr:rowOff>168089</xdr:rowOff>
    </xdr:from>
    <xdr:to>
      <xdr:col>13</xdr:col>
      <xdr:colOff>918637</xdr:colOff>
      <xdr:row>68</xdr:row>
      <xdr:rowOff>127488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792" y="11777383"/>
          <a:ext cx="2823639" cy="2301429"/>
        </a:xfrm>
        <a:prstGeom prst="rect">
          <a:avLst/>
        </a:prstGeom>
      </xdr:spPr>
    </xdr:pic>
    <xdr:clientData/>
  </xdr:twoCellAnchor>
  <xdr:twoCellAnchor editAs="oneCell">
    <xdr:from>
      <xdr:col>6</xdr:col>
      <xdr:colOff>459442</xdr:colOff>
      <xdr:row>57</xdr:row>
      <xdr:rowOff>156882</xdr:rowOff>
    </xdr:from>
    <xdr:to>
      <xdr:col>9</xdr:col>
      <xdr:colOff>336178</xdr:colOff>
      <xdr:row>69</xdr:row>
      <xdr:rowOff>9179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83" y="11766176"/>
          <a:ext cx="1961030" cy="2407238"/>
        </a:xfrm>
        <a:prstGeom prst="rect">
          <a:avLst/>
        </a:prstGeom>
      </xdr:spPr>
    </xdr:pic>
    <xdr:clientData/>
  </xdr:twoCellAnchor>
  <xdr:twoCellAnchor editAs="oneCell">
    <xdr:from>
      <xdr:col>2</xdr:col>
      <xdr:colOff>769170</xdr:colOff>
      <xdr:row>57</xdr:row>
      <xdr:rowOff>121503</xdr:rowOff>
    </xdr:from>
    <xdr:to>
      <xdr:col>4</xdr:col>
      <xdr:colOff>50182</xdr:colOff>
      <xdr:row>69</xdr:row>
      <xdr:rowOff>33617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552" y="11730797"/>
          <a:ext cx="1387718" cy="24670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143000</xdr:colOff>
      <xdr:row>492</xdr:row>
      <xdr:rowOff>135697</xdr:rowOff>
    </xdr:from>
    <xdr:ext cx="2151283" cy="2868377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8" y="101042719"/>
          <a:ext cx="2151283" cy="2868377"/>
        </a:xfrm>
        <a:prstGeom prst="rect">
          <a:avLst/>
        </a:prstGeom>
      </xdr:spPr>
    </xdr:pic>
    <xdr:clientData/>
  </xdr:oneCellAnchor>
  <xdr:twoCellAnchor editAs="oneCell">
    <xdr:from>
      <xdr:col>3</xdr:col>
      <xdr:colOff>117640</xdr:colOff>
      <xdr:row>455</xdr:row>
      <xdr:rowOff>172178</xdr:rowOff>
    </xdr:from>
    <xdr:to>
      <xdr:col>5</xdr:col>
      <xdr:colOff>113535</xdr:colOff>
      <xdr:row>469</xdr:row>
      <xdr:rowOff>197074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618" y="93782221"/>
          <a:ext cx="2099678" cy="2799570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4</xdr:col>
      <xdr:colOff>61414</xdr:colOff>
      <xdr:row>585</xdr:row>
      <xdr:rowOff>167723</xdr:rowOff>
    </xdr:from>
    <xdr:to>
      <xdr:col>7</xdr:col>
      <xdr:colOff>903477</xdr:colOff>
      <xdr:row>598</xdr:row>
      <xdr:rowOff>14493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284" y="119064571"/>
          <a:ext cx="3997736" cy="2248726"/>
        </a:xfrm>
        <a:prstGeom prst="rect">
          <a:avLst/>
        </a:prstGeom>
      </xdr:spPr>
    </xdr:pic>
    <xdr:clientData/>
  </xdr:twoCellAnchor>
  <xdr:twoCellAnchor>
    <xdr:from>
      <xdr:col>5</xdr:col>
      <xdr:colOff>728871</xdr:colOff>
      <xdr:row>587</xdr:row>
      <xdr:rowOff>57978</xdr:rowOff>
    </xdr:from>
    <xdr:to>
      <xdr:col>5</xdr:col>
      <xdr:colOff>885193</xdr:colOff>
      <xdr:row>589</xdr:row>
      <xdr:rowOff>11226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033632" y="119319261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885193</xdr:colOff>
      <xdr:row>586</xdr:row>
      <xdr:rowOff>59645</xdr:rowOff>
    </xdr:from>
    <xdr:to>
      <xdr:col>8</xdr:col>
      <xdr:colOff>579272</xdr:colOff>
      <xdr:row>587</xdr:row>
      <xdr:rowOff>136139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4189954" y="119138710"/>
          <a:ext cx="2849753" cy="25871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381001</xdr:colOff>
      <xdr:row>560</xdr:row>
      <xdr:rowOff>140805</xdr:rowOff>
    </xdr:from>
    <xdr:to>
      <xdr:col>5</xdr:col>
      <xdr:colOff>563218</xdr:colOff>
      <xdr:row>576</xdr:row>
      <xdr:rowOff>132521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81979" y="114357979"/>
          <a:ext cx="2286000" cy="294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505239</xdr:colOff>
      <xdr:row>560</xdr:row>
      <xdr:rowOff>141715</xdr:rowOff>
    </xdr:from>
    <xdr:to>
      <xdr:col>10</xdr:col>
      <xdr:colOff>646044</xdr:colOff>
      <xdr:row>577</xdr:row>
      <xdr:rowOff>3671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5674" y="114358889"/>
          <a:ext cx="2244587" cy="2992782"/>
        </a:xfrm>
        <a:prstGeom prst="rect">
          <a:avLst/>
        </a:prstGeom>
      </xdr:spPr>
    </xdr:pic>
    <xdr:clientData/>
  </xdr:twoCellAnchor>
  <xdr:twoCellAnchor>
    <xdr:from>
      <xdr:col>9</xdr:col>
      <xdr:colOff>407557</xdr:colOff>
      <xdr:row>565</xdr:row>
      <xdr:rowOff>45368</xdr:rowOff>
    </xdr:from>
    <xdr:to>
      <xdr:col>9</xdr:col>
      <xdr:colOff>687456</xdr:colOff>
      <xdr:row>565</xdr:row>
      <xdr:rowOff>157369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19883" y="115173629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480391</xdr:colOff>
      <xdr:row>499</xdr:row>
      <xdr:rowOff>28186</xdr:rowOff>
    </xdr:from>
    <xdr:to>
      <xdr:col>14</xdr:col>
      <xdr:colOff>621196</xdr:colOff>
      <xdr:row>501</xdr:row>
      <xdr:rowOff>115957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pSpPr/>
      </xdr:nvGrpSpPr>
      <xdr:grpSpPr>
        <a:xfrm flipH="1">
          <a:off x="11504543" y="102194164"/>
          <a:ext cx="140805" cy="501902"/>
          <a:chOff x="3644347" y="101978815"/>
          <a:chExt cx="165653" cy="593009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49694</xdr:colOff>
      <xdr:row>457</xdr:row>
      <xdr:rowOff>66263</xdr:rowOff>
    </xdr:from>
    <xdr:to>
      <xdr:col>4</xdr:col>
      <xdr:colOff>173934</xdr:colOff>
      <xdr:row>460</xdr:row>
      <xdr:rowOff>41415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>
          <a:off x="2302564" y="94007611"/>
          <a:ext cx="124240" cy="521804"/>
          <a:chOff x="3379304" y="94670219"/>
          <a:chExt cx="15737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 flipH="1">
            <a:off x="3379304" y="94670219"/>
            <a:ext cx="103864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 flipH="1">
            <a:off x="3452257" y="94757398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969065</xdr:colOff>
      <xdr:row>234</xdr:row>
      <xdr:rowOff>150662</xdr:rowOff>
    </xdr:from>
    <xdr:to>
      <xdr:col>5</xdr:col>
      <xdr:colOff>877956</xdr:colOff>
      <xdr:row>247</xdr:row>
      <xdr:rowOff>167228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70043" y="48338879"/>
          <a:ext cx="2012674" cy="268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496957</xdr:colOff>
      <xdr:row>539</xdr:row>
      <xdr:rowOff>173140</xdr:rowOff>
    </xdr:from>
    <xdr:to>
      <xdr:col>11</xdr:col>
      <xdr:colOff>428427</xdr:colOff>
      <xdr:row>552</xdr:row>
      <xdr:rowOff>132521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0" y="110464357"/>
          <a:ext cx="4139036" cy="2328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339588</xdr:colOff>
      <xdr:row>460</xdr:row>
      <xdr:rowOff>124240</xdr:rowOff>
    </xdr:from>
    <xdr:to>
      <xdr:col>14</xdr:col>
      <xdr:colOff>455544</xdr:colOff>
      <xdr:row>463</xdr:row>
      <xdr:rowOff>24848</xdr:rowOff>
    </xdr:to>
    <xdr:grpSp>
      <xdr:nvGrpSpPr>
        <xdr:cNvPr id="135" name="组合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GrpSpPr/>
      </xdr:nvGrpSpPr>
      <xdr:grpSpPr>
        <a:xfrm>
          <a:off x="11363740" y="94612240"/>
          <a:ext cx="115956" cy="521804"/>
          <a:chOff x="3586368" y="94744762"/>
          <a:chExt cx="140805" cy="521804"/>
        </a:xfrm>
      </xdr:grpSpPr>
      <xdr:grpSp>
        <xdr:nvGrpSpPr>
          <xdr:cNvPr id="136" name="组合 135">
            <a:extLst>
              <a:ext uri="{FF2B5EF4-FFF2-40B4-BE49-F238E27FC236}">
                <a16:creationId xmlns:a16="http://schemas.microsoft.com/office/drawing/2014/main" xmlns="" id="{00000000-0008-0000-0700-000088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42" name="圆柱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3" name="矩形 142">
              <a:extLst>
                <a:ext uri="{FF2B5EF4-FFF2-40B4-BE49-F238E27FC236}">
                  <a16:creationId xmlns:a16="http://schemas.microsoft.com/office/drawing/2014/main" xmlns="" id="{00000000-0008-0000-0700-00008F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4" name="矩形 143">
              <a:extLst>
                <a:ext uri="{FF2B5EF4-FFF2-40B4-BE49-F238E27FC236}">
                  <a16:creationId xmlns:a16="http://schemas.microsoft.com/office/drawing/2014/main" xmlns="" id="{00000000-0008-0000-0700-000090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7" name="Cube 45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480393</xdr:colOff>
      <xdr:row>12</xdr:row>
      <xdr:rowOff>157372</xdr:rowOff>
    </xdr:from>
    <xdr:ext cx="2078934" cy="2771911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371" y="2592459"/>
          <a:ext cx="2078934" cy="2771911"/>
        </a:xfrm>
        <a:prstGeom prst="rect">
          <a:avLst/>
        </a:prstGeom>
      </xdr:spPr>
    </xdr:pic>
    <xdr:clientData/>
  </xdr:oneCellAnchor>
  <xdr:oneCellAnchor>
    <xdr:from>
      <xdr:col>6</xdr:col>
      <xdr:colOff>132522</xdr:colOff>
      <xdr:row>14</xdr:row>
      <xdr:rowOff>140208</xdr:rowOff>
    </xdr:from>
    <xdr:ext cx="2874065" cy="2155549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9174" y="2989425"/>
          <a:ext cx="2874065" cy="2155549"/>
        </a:xfrm>
        <a:prstGeom prst="rect">
          <a:avLst/>
        </a:prstGeom>
      </xdr:spPr>
    </xdr:pic>
    <xdr:clientData/>
  </xdr:oneCellAnchor>
  <xdr:oneCellAnchor>
    <xdr:from>
      <xdr:col>9</xdr:col>
      <xdr:colOff>149304</xdr:colOff>
      <xdr:row>14</xdr:row>
      <xdr:rowOff>105859</xdr:rowOff>
    </xdr:from>
    <xdr:ext cx="2721535" cy="2041151"/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630" y="2955076"/>
          <a:ext cx="2721535" cy="2041151"/>
        </a:xfrm>
        <a:prstGeom prst="rect">
          <a:avLst/>
        </a:prstGeom>
      </xdr:spPr>
    </xdr:pic>
    <xdr:clientData/>
  </xdr:oneCellAnchor>
  <xdr:twoCellAnchor>
    <xdr:from>
      <xdr:col>8</xdr:col>
      <xdr:colOff>2959</xdr:colOff>
      <xdr:row>235</xdr:row>
      <xdr:rowOff>57976</xdr:rowOff>
    </xdr:from>
    <xdr:to>
      <xdr:col>9</xdr:col>
      <xdr:colOff>771171</xdr:colOff>
      <xdr:row>247</xdr:row>
      <xdr:rowOff>24847</xdr:rowOff>
    </xdr:to>
    <xdr:pic>
      <xdr:nvPicPr>
        <xdr:cNvPr id="110" name="Picture 1245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3394" y="48453259"/>
          <a:ext cx="1820103" cy="2426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91106</xdr:colOff>
      <xdr:row>493</xdr:row>
      <xdr:rowOff>173933</xdr:rowOff>
    </xdr:from>
    <xdr:to>
      <xdr:col>4</xdr:col>
      <xdr:colOff>265043</xdr:colOff>
      <xdr:row>496</xdr:row>
      <xdr:rowOff>148040</xdr:rowOff>
    </xdr:to>
    <xdr:grpSp>
      <xdr:nvGrpSpPr>
        <xdr:cNvPr id="207" name="组合 206">
          <a:extLst>
            <a:ext uri="{FF2B5EF4-FFF2-40B4-BE49-F238E27FC236}">
              <a16:creationId xmlns:a16="http://schemas.microsoft.com/office/drawing/2014/main" xmlns="" id="{00000000-0008-0000-0700-0000CF000000}"/>
            </a:ext>
          </a:extLst>
        </xdr:cNvPr>
        <xdr:cNvGrpSpPr/>
      </xdr:nvGrpSpPr>
      <xdr:grpSpPr>
        <a:xfrm flipH="1">
          <a:off x="2343976" y="101196911"/>
          <a:ext cx="173937" cy="520759"/>
          <a:chOff x="3485030" y="104651735"/>
          <a:chExt cx="316199" cy="724486"/>
        </a:xfrm>
      </xdr:grpSpPr>
      <xdr:grpSp>
        <xdr:nvGrpSpPr>
          <xdr:cNvPr id="208" name="组合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213" name="组合 212">
              <a:extLst>
                <a:ext uri="{FF2B5EF4-FFF2-40B4-BE49-F238E27FC236}">
                  <a16:creationId xmlns:a16="http://schemas.microsoft.com/office/drawing/2014/main" xmlns="" id="{00000000-0008-0000-0700-0000D5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215" name="圆柱形 214">
                <a:extLst>
                  <a:ext uri="{FF2B5EF4-FFF2-40B4-BE49-F238E27FC236}">
                    <a16:creationId xmlns:a16="http://schemas.microsoft.com/office/drawing/2014/main" xmlns="" id="{00000000-0008-0000-0700-0000D7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16" name="矩形 215">
                <a:extLst>
                  <a:ext uri="{FF2B5EF4-FFF2-40B4-BE49-F238E27FC236}">
                    <a16:creationId xmlns:a16="http://schemas.microsoft.com/office/drawing/2014/main" xmlns="" id="{00000000-0008-0000-0700-0000D8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17" name="矩形 216">
                <a:extLst>
                  <a:ext uri="{FF2B5EF4-FFF2-40B4-BE49-F238E27FC236}">
                    <a16:creationId xmlns:a16="http://schemas.microsoft.com/office/drawing/2014/main" xmlns="" id="{00000000-0008-0000-0700-0000D9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214" name="Cube 456">
              <a:extLst>
                <a:ext uri="{FF2B5EF4-FFF2-40B4-BE49-F238E27FC236}">
                  <a16:creationId xmlns:a16="http://schemas.microsoft.com/office/drawing/2014/main" xmlns="" id="{00000000-0008-0000-0700-0000D6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9" name="组合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211" name="立方体 210">
              <a:extLst>
                <a:ext uri="{FF2B5EF4-FFF2-40B4-BE49-F238E27FC236}">
                  <a16:creationId xmlns:a16="http://schemas.microsoft.com/office/drawing/2014/main" xmlns="" id="{00000000-0008-0000-0700-0000D3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12" name="立方体 211">
              <a:extLst>
                <a:ext uri="{FF2B5EF4-FFF2-40B4-BE49-F238E27FC236}">
                  <a16:creationId xmlns:a16="http://schemas.microsoft.com/office/drawing/2014/main" xmlns="" id="{00000000-0008-0000-0700-0000D4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3</xdr:col>
      <xdr:colOff>480393</xdr:colOff>
      <xdr:row>27</xdr:row>
      <xdr:rowOff>157372</xdr:rowOff>
    </xdr:from>
    <xdr:ext cx="2078933" cy="2771911"/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371" y="5698437"/>
          <a:ext cx="2078933" cy="2771911"/>
        </a:xfrm>
        <a:prstGeom prst="rect">
          <a:avLst/>
        </a:prstGeom>
      </xdr:spPr>
    </xdr:pic>
    <xdr:clientData/>
  </xdr:oneCellAnchor>
  <xdr:oneCellAnchor>
    <xdr:from>
      <xdr:col>6</xdr:col>
      <xdr:colOff>132522</xdr:colOff>
      <xdr:row>29</xdr:row>
      <xdr:rowOff>140208</xdr:rowOff>
    </xdr:from>
    <xdr:ext cx="2874065" cy="2155548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9174" y="6095404"/>
          <a:ext cx="2874065" cy="2155548"/>
        </a:xfrm>
        <a:prstGeom prst="rect">
          <a:avLst/>
        </a:prstGeom>
      </xdr:spPr>
    </xdr:pic>
    <xdr:clientData/>
  </xdr:oneCellAnchor>
  <xdr:oneCellAnchor>
    <xdr:from>
      <xdr:col>9</xdr:col>
      <xdr:colOff>149304</xdr:colOff>
      <xdr:row>29</xdr:row>
      <xdr:rowOff>105859</xdr:rowOff>
    </xdr:from>
    <xdr:ext cx="2721534" cy="2041151"/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630" y="6061055"/>
          <a:ext cx="2721534" cy="2041151"/>
        </a:xfrm>
        <a:prstGeom prst="rect">
          <a:avLst/>
        </a:prstGeom>
      </xdr:spPr>
    </xdr:pic>
    <xdr:clientData/>
  </xdr:oneCellAnchor>
  <xdr:oneCellAnchor>
    <xdr:from>
      <xdr:col>3</xdr:col>
      <xdr:colOff>480393</xdr:colOff>
      <xdr:row>42</xdr:row>
      <xdr:rowOff>157372</xdr:rowOff>
    </xdr:from>
    <xdr:ext cx="2078933" cy="2771911"/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371" y="8804415"/>
          <a:ext cx="2078933" cy="2771911"/>
        </a:xfrm>
        <a:prstGeom prst="rect">
          <a:avLst/>
        </a:prstGeom>
      </xdr:spPr>
    </xdr:pic>
    <xdr:clientData/>
  </xdr:oneCellAnchor>
  <xdr:oneCellAnchor>
    <xdr:from>
      <xdr:col>6</xdr:col>
      <xdr:colOff>132522</xdr:colOff>
      <xdr:row>44</xdr:row>
      <xdr:rowOff>140208</xdr:rowOff>
    </xdr:from>
    <xdr:ext cx="2874065" cy="2155548"/>
    <xdr:pic>
      <xdr:nvPicPr>
        <xdr:cNvPr id="119" name="图片 118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9174" y="9201382"/>
          <a:ext cx="2874065" cy="2155548"/>
        </a:xfrm>
        <a:prstGeom prst="rect">
          <a:avLst/>
        </a:prstGeom>
      </xdr:spPr>
    </xdr:pic>
    <xdr:clientData/>
  </xdr:oneCellAnchor>
  <xdr:oneCellAnchor>
    <xdr:from>
      <xdr:col>9</xdr:col>
      <xdr:colOff>149304</xdr:colOff>
      <xdr:row>44</xdr:row>
      <xdr:rowOff>105859</xdr:rowOff>
    </xdr:from>
    <xdr:ext cx="2721534" cy="2041151"/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630" y="9167033"/>
          <a:ext cx="2721534" cy="2041151"/>
        </a:xfrm>
        <a:prstGeom prst="rect">
          <a:avLst/>
        </a:prstGeom>
      </xdr:spPr>
    </xdr:pic>
    <xdr:clientData/>
  </xdr:oneCellAnchor>
  <xdr:twoCellAnchor>
    <xdr:from>
      <xdr:col>3</xdr:col>
      <xdr:colOff>305734</xdr:colOff>
      <xdr:row>250</xdr:row>
      <xdr:rowOff>33131</xdr:rowOff>
    </xdr:from>
    <xdr:to>
      <xdr:col>6</xdr:col>
      <xdr:colOff>571499</xdr:colOff>
      <xdr:row>262</xdr:row>
      <xdr:rowOff>139274</xdr:rowOff>
    </xdr:to>
    <xdr:pic>
      <xdr:nvPicPr>
        <xdr:cNvPr id="124" name="Picture 12452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6712" y="51509544"/>
          <a:ext cx="3421439" cy="256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356153</xdr:colOff>
      <xdr:row>250</xdr:row>
      <xdr:rowOff>64817</xdr:rowOff>
    </xdr:from>
    <xdr:to>
      <xdr:col>10</xdr:col>
      <xdr:colOff>588066</xdr:colOff>
      <xdr:row>262</xdr:row>
      <xdr:rowOff>145571</xdr:rowOff>
    </xdr:to>
    <xdr:pic>
      <xdr:nvPicPr>
        <xdr:cNvPr id="126" name="Picture 12452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64696" y="51541230"/>
          <a:ext cx="3387587" cy="2540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969065</xdr:colOff>
      <xdr:row>264</xdr:row>
      <xdr:rowOff>150662</xdr:rowOff>
    </xdr:from>
    <xdr:to>
      <xdr:col>5</xdr:col>
      <xdr:colOff>877956</xdr:colOff>
      <xdr:row>277</xdr:row>
      <xdr:rowOff>167227</xdr:rowOff>
    </xdr:to>
    <xdr:pic>
      <xdr:nvPicPr>
        <xdr:cNvPr id="129" name="Picture 12452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70043" y="54501140"/>
          <a:ext cx="2012674" cy="2683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347036</xdr:colOff>
      <xdr:row>265</xdr:row>
      <xdr:rowOff>57980</xdr:rowOff>
    </xdr:from>
    <xdr:to>
      <xdr:col>10</xdr:col>
      <xdr:colOff>571499</xdr:colOff>
      <xdr:row>277</xdr:row>
      <xdr:rowOff>133147</xdr:rowOff>
    </xdr:to>
    <xdr:pic>
      <xdr:nvPicPr>
        <xdr:cNvPr id="130" name="Picture 12452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55579" y="54615523"/>
          <a:ext cx="3380137" cy="253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117640</xdr:colOff>
      <xdr:row>455</xdr:row>
      <xdr:rowOff>172178</xdr:rowOff>
    </xdr:from>
    <xdr:ext cx="2099678" cy="2799570"/>
    <xdr:pic>
      <xdr:nvPicPr>
        <xdr:cNvPr id="133" name="图片 132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618" y="93782221"/>
          <a:ext cx="2099678" cy="2799570"/>
        </a:xfrm>
        <a:prstGeom prst="rect">
          <a:avLst/>
        </a:prstGeom>
      </xdr:spPr>
    </xdr:pic>
    <xdr:clientData/>
  </xdr:oneCellAnchor>
  <xdr:twoCellAnchor>
    <xdr:from>
      <xdr:col>7</xdr:col>
      <xdr:colOff>952500</xdr:colOff>
      <xdr:row>457</xdr:row>
      <xdr:rowOff>149089</xdr:rowOff>
    </xdr:from>
    <xdr:to>
      <xdr:col>8</xdr:col>
      <xdr:colOff>57976</xdr:colOff>
      <xdr:row>460</xdr:row>
      <xdr:rowOff>124241</xdr:rowOff>
    </xdr:to>
    <xdr:grpSp>
      <xdr:nvGrpSpPr>
        <xdr:cNvPr id="134" name="组合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GrpSpPr/>
      </xdr:nvGrpSpPr>
      <xdr:grpSpPr>
        <a:xfrm flipH="1">
          <a:off x="6361043" y="94090437"/>
          <a:ext cx="157368" cy="521804"/>
          <a:chOff x="3379304" y="94670219"/>
          <a:chExt cx="157370" cy="521804"/>
        </a:xfrm>
      </xdr:grpSpPr>
      <xdr:grpSp>
        <xdr:nvGrpSpPr>
          <xdr:cNvPr id="138" name="组合 137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GrpSpPr/>
        </xdr:nvGrpSpPr>
        <xdr:grpSpPr>
          <a:xfrm flipH="1">
            <a:off x="3379304" y="94670219"/>
            <a:ext cx="103864" cy="521804"/>
            <a:chOff x="1741169" y="95107125"/>
            <a:chExt cx="354331" cy="1085850"/>
          </a:xfrm>
        </xdr:grpSpPr>
        <xdr:sp macro="" textlink="">
          <xdr:nvSpPr>
            <xdr:cNvPr id="145" name="圆柱形 144">
              <a:extLst>
                <a:ext uri="{FF2B5EF4-FFF2-40B4-BE49-F238E27FC236}">
                  <a16:creationId xmlns:a16="http://schemas.microsoft.com/office/drawing/2014/main" xmlns="" id="{00000000-0008-0000-0700-00009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6" name="矩形 145">
              <a:extLst>
                <a:ext uri="{FF2B5EF4-FFF2-40B4-BE49-F238E27FC236}">
                  <a16:creationId xmlns:a16="http://schemas.microsoft.com/office/drawing/2014/main" xmlns="" id="{00000000-0008-0000-0700-00009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8" name="矩形 147">
              <a:extLst>
                <a:ext uri="{FF2B5EF4-FFF2-40B4-BE49-F238E27FC236}">
                  <a16:creationId xmlns:a16="http://schemas.microsoft.com/office/drawing/2014/main" xmlns="" id="{00000000-0008-0000-0700-000094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9" name="Cube 456">
            <a:extLst>
              <a:ext uri="{FF2B5EF4-FFF2-40B4-BE49-F238E27FC236}">
                <a16:creationId xmlns:a16="http://schemas.microsoft.com/office/drawing/2014/main" xmlns="" id="{00000000-0008-0000-0700-00008B000000}"/>
              </a:ext>
            </a:extLst>
          </xdr:cNvPr>
          <xdr:cNvSpPr/>
        </xdr:nvSpPr>
        <xdr:spPr bwMode="auto">
          <a:xfrm flipH="1">
            <a:off x="3452257" y="94757398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117640</xdr:colOff>
      <xdr:row>472</xdr:row>
      <xdr:rowOff>172178</xdr:rowOff>
    </xdr:from>
    <xdr:ext cx="2099678" cy="2799570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618" y="93782221"/>
          <a:ext cx="2099678" cy="2799570"/>
        </a:xfrm>
        <a:prstGeom prst="rect">
          <a:avLst/>
        </a:prstGeom>
      </xdr:spPr>
    </xdr:pic>
    <xdr:clientData/>
  </xdr:oneCellAnchor>
  <xdr:twoCellAnchor>
    <xdr:from>
      <xdr:col>4</xdr:col>
      <xdr:colOff>198781</xdr:colOff>
      <xdr:row>475</xdr:row>
      <xdr:rowOff>24851</xdr:rowOff>
    </xdr:from>
    <xdr:to>
      <xdr:col>4</xdr:col>
      <xdr:colOff>323021</xdr:colOff>
      <xdr:row>477</xdr:row>
      <xdr:rowOff>182220</xdr:rowOff>
    </xdr:to>
    <xdr:grpSp>
      <xdr:nvGrpSpPr>
        <xdr:cNvPr id="150" name="组合 149"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GrpSpPr/>
      </xdr:nvGrpSpPr>
      <xdr:grpSpPr>
        <a:xfrm>
          <a:off x="2451651" y="97519438"/>
          <a:ext cx="124240" cy="521804"/>
          <a:chOff x="3379304" y="94670219"/>
          <a:chExt cx="157370" cy="521804"/>
        </a:xfrm>
      </xdr:grpSpPr>
      <xdr:grpSp>
        <xdr:nvGrpSpPr>
          <xdr:cNvPr id="151" name="组合 150">
            <a:extLst>
              <a:ext uri="{FF2B5EF4-FFF2-40B4-BE49-F238E27FC236}">
                <a16:creationId xmlns:a16="http://schemas.microsoft.com/office/drawing/2014/main" xmlns="" id="{00000000-0008-0000-0700-000097000000}"/>
              </a:ext>
            </a:extLst>
          </xdr:cNvPr>
          <xdr:cNvGrpSpPr/>
        </xdr:nvGrpSpPr>
        <xdr:grpSpPr>
          <a:xfrm flipH="1">
            <a:off x="3379304" y="94670219"/>
            <a:ext cx="103864" cy="521804"/>
            <a:chOff x="1741169" y="95107125"/>
            <a:chExt cx="354331" cy="1085850"/>
          </a:xfrm>
        </xdr:grpSpPr>
        <xdr:sp macro="" textlink="">
          <xdr:nvSpPr>
            <xdr:cNvPr id="153" name="圆柱形 152">
              <a:extLst>
                <a:ext uri="{FF2B5EF4-FFF2-40B4-BE49-F238E27FC236}">
                  <a16:creationId xmlns:a16="http://schemas.microsoft.com/office/drawing/2014/main" xmlns="" id="{00000000-0008-0000-0700-00009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4" name="矩形 153">
              <a:extLst>
                <a:ext uri="{FF2B5EF4-FFF2-40B4-BE49-F238E27FC236}">
                  <a16:creationId xmlns:a16="http://schemas.microsoft.com/office/drawing/2014/main" xmlns="" id="{00000000-0008-0000-0700-00009A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5" name="矩形 154">
              <a:extLst>
                <a:ext uri="{FF2B5EF4-FFF2-40B4-BE49-F238E27FC236}">
                  <a16:creationId xmlns:a16="http://schemas.microsoft.com/office/drawing/2014/main" xmlns="" id="{00000000-0008-0000-0700-00009B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2" name="Cube 456">
            <a:extLst>
              <a:ext uri="{FF2B5EF4-FFF2-40B4-BE49-F238E27FC236}">
                <a16:creationId xmlns:a16="http://schemas.microsoft.com/office/drawing/2014/main" xmlns="" id="{00000000-0008-0000-0700-000098000000}"/>
              </a:ext>
            </a:extLst>
          </xdr:cNvPr>
          <xdr:cNvSpPr/>
        </xdr:nvSpPr>
        <xdr:spPr bwMode="auto">
          <a:xfrm flipH="1">
            <a:off x="3452257" y="94757398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143000</xdr:colOff>
      <xdr:row>492</xdr:row>
      <xdr:rowOff>135697</xdr:rowOff>
    </xdr:from>
    <xdr:ext cx="2151283" cy="2868377"/>
    <xdr:pic>
      <xdr:nvPicPr>
        <xdr:cNvPr id="156" name="图片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8" y="101042719"/>
          <a:ext cx="2151283" cy="2868377"/>
        </a:xfrm>
        <a:prstGeom prst="rect">
          <a:avLst/>
        </a:prstGeom>
      </xdr:spPr>
    </xdr:pic>
    <xdr:clientData/>
  </xdr:oneCellAnchor>
  <xdr:twoCellAnchor>
    <xdr:from>
      <xdr:col>8</xdr:col>
      <xdr:colOff>91106</xdr:colOff>
      <xdr:row>493</xdr:row>
      <xdr:rowOff>173933</xdr:rowOff>
    </xdr:from>
    <xdr:to>
      <xdr:col>8</xdr:col>
      <xdr:colOff>265043</xdr:colOff>
      <xdr:row>496</xdr:row>
      <xdr:rowOff>148040</xdr:rowOff>
    </xdr:to>
    <xdr:grpSp>
      <xdr:nvGrpSpPr>
        <xdr:cNvPr id="157" name="组合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GrpSpPr/>
      </xdr:nvGrpSpPr>
      <xdr:grpSpPr>
        <a:xfrm flipH="1">
          <a:off x="6551541" y="101196911"/>
          <a:ext cx="173937" cy="520759"/>
          <a:chOff x="3485030" y="104651735"/>
          <a:chExt cx="316199" cy="724486"/>
        </a:xfrm>
      </xdr:grpSpPr>
      <xdr:grpSp>
        <xdr:nvGrpSpPr>
          <xdr:cNvPr id="158" name="组合 157">
            <a:extLst>
              <a:ext uri="{FF2B5EF4-FFF2-40B4-BE49-F238E27FC236}">
                <a16:creationId xmlns:a16="http://schemas.microsoft.com/office/drawing/2014/main" xmlns="" id="{00000000-0008-0000-0700-00009E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162" name="组合 161">
              <a:extLst>
                <a:ext uri="{FF2B5EF4-FFF2-40B4-BE49-F238E27FC236}">
                  <a16:creationId xmlns:a16="http://schemas.microsoft.com/office/drawing/2014/main" xmlns="" id="{00000000-0008-0000-0700-0000A2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164" name="圆柱形 163">
                <a:extLst>
                  <a:ext uri="{FF2B5EF4-FFF2-40B4-BE49-F238E27FC236}">
                    <a16:creationId xmlns:a16="http://schemas.microsoft.com/office/drawing/2014/main" xmlns="" id="{00000000-0008-0000-0700-0000A4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65" name="矩形 164">
                <a:extLst>
                  <a:ext uri="{FF2B5EF4-FFF2-40B4-BE49-F238E27FC236}">
                    <a16:creationId xmlns:a16="http://schemas.microsoft.com/office/drawing/2014/main" xmlns="" id="{00000000-0008-0000-0700-0000A5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66" name="矩形 165">
                <a:extLst>
                  <a:ext uri="{FF2B5EF4-FFF2-40B4-BE49-F238E27FC236}">
                    <a16:creationId xmlns:a16="http://schemas.microsoft.com/office/drawing/2014/main" xmlns="" id="{00000000-0008-0000-0700-0000A6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63" name="Cube 456">
              <a:extLst>
                <a:ext uri="{FF2B5EF4-FFF2-40B4-BE49-F238E27FC236}">
                  <a16:creationId xmlns:a16="http://schemas.microsoft.com/office/drawing/2014/main" xmlns="" id="{00000000-0008-0000-0700-0000A3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59" name="组合 158">
            <a:extLst>
              <a:ext uri="{FF2B5EF4-FFF2-40B4-BE49-F238E27FC236}">
                <a16:creationId xmlns:a16="http://schemas.microsoft.com/office/drawing/2014/main" xmlns="" id="{00000000-0008-0000-0700-00009F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160" name="立方体 159">
              <a:extLst>
                <a:ext uri="{FF2B5EF4-FFF2-40B4-BE49-F238E27FC236}">
                  <a16:creationId xmlns:a16="http://schemas.microsoft.com/office/drawing/2014/main" xmlns="" id="{00000000-0008-0000-0700-0000A0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1" name="立方体 160">
              <a:extLst>
                <a:ext uri="{FF2B5EF4-FFF2-40B4-BE49-F238E27FC236}">
                  <a16:creationId xmlns:a16="http://schemas.microsoft.com/office/drawing/2014/main" xmlns="" id="{00000000-0008-0000-0700-0000A1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7</xdr:col>
      <xdr:colOff>143000</xdr:colOff>
      <xdr:row>492</xdr:row>
      <xdr:rowOff>135697</xdr:rowOff>
    </xdr:from>
    <xdr:ext cx="2151283" cy="2868377"/>
    <xdr:pic>
      <xdr:nvPicPr>
        <xdr:cNvPr id="167" name="图片 166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8" y="101042719"/>
          <a:ext cx="2151283" cy="2868377"/>
        </a:xfrm>
        <a:prstGeom prst="rect">
          <a:avLst/>
        </a:prstGeom>
      </xdr:spPr>
    </xdr:pic>
    <xdr:clientData/>
  </xdr:oneCellAnchor>
  <xdr:twoCellAnchor>
    <xdr:from>
      <xdr:col>7</xdr:col>
      <xdr:colOff>993914</xdr:colOff>
      <xdr:row>494</xdr:row>
      <xdr:rowOff>132519</xdr:rowOff>
    </xdr:from>
    <xdr:to>
      <xdr:col>8</xdr:col>
      <xdr:colOff>91106</xdr:colOff>
      <xdr:row>497</xdr:row>
      <xdr:rowOff>106626</xdr:rowOff>
    </xdr:to>
    <xdr:grpSp>
      <xdr:nvGrpSpPr>
        <xdr:cNvPr id="168" name="组合 167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GrpSpPr/>
      </xdr:nvGrpSpPr>
      <xdr:grpSpPr>
        <a:xfrm>
          <a:off x="6402457" y="101337715"/>
          <a:ext cx="149084" cy="520759"/>
          <a:chOff x="3485030" y="104651735"/>
          <a:chExt cx="316199" cy="724486"/>
        </a:xfrm>
      </xdr:grpSpPr>
      <xdr:grpSp>
        <xdr:nvGrpSpPr>
          <xdr:cNvPr id="169" name="组合 168">
            <a:extLst>
              <a:ext uri="{FF2B5EF4-FFF2-40B4-BE49-F238E27FC236}">
                <a16:creationId xmlns:a16="http://schemas.microsoft.com/office/drawing/2014/main" xmlns="" id="{00000000-0008-0000-0700-0000A9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173" name="组合 172">
              <a:extLst>
                <a:ext uri="{FF2B5EF4-FFF2-40B4-BE49-F238E27FC236}">
                  <a16:creationId xmlns:a16="http://schemas.microsoft.com/office/drawing/2014/main" xmlns="" id="{00000000-0008-0000-0700-0000AD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175" name="圆柱形 174">
                <a:extLst>
                  <a:ext uri="{FF2B5EF4-FFF2-40B4-BE49-F238E27FC236}">
                    <a16:creationId xmlns:a16="http://schemas.microsoft.com/office/drawing/2014/main" xmlns="" id="{00000000-0008-0000-0700-0000AF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76" name="矩形 175">
                <a:extLst>
                  <a:ext uri="{FF2B5EF4-FFF2-40B4-BE49-F238E27FC236}">
                    <a16:creationId xmlns:a16="http://schemas.microsoft.com/office/drawing/2014/main" xmlns="" id="{00000000-0008-0000-0700-0000B0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77" name="矩形 176">
                <a:extLst>
                  <a:ext uri="{FF2B5EF4-FFF2-40B4-BE49-F238E27FC236}">
                    <a16:creationId xmlns:a16="http://schemas.microsoft.com/office/drawing/2014/main" xmlns="" id="{00000000-0008-0000-0700-0000B1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74" name="Cube 456">
              <a:extLst>
                <a:ext uri="{FF2B5EF4-FFF2-40B4-BE49-F238E27FC236}">
                  <a16:creationId xmlns:a16="http://schemas.microsoft.com/office/drawing/2014/main" xmlns="" id="{00000000-0008-0000-0700-0000AE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70" name="组合 169">
            <a:extLst>
              <a:ext uri="{FF2B5EF4-FFF2-40B4-BE49-F238E27FC236}">
                <a16:creationId xmlns:a16="http://schemas.microsoft.com/office/drawing/2014/main" xmlns="" id="{00000000-0008-0000-0700-0000AA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171" name="立方体 170">
              <a:extLst>
                <a:ext uri="{FF2B5EF4-FFF2-40B4-BE49-F238E27FC236}">
                  <a16:creationId xmlns:a16="http://schemas.microsoft.com/office/drawing/2014/main" xmlns="" id="{00000000-0008-0000-0700-0000AB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2" name="立方体 171">
              <a:extLst>
                <a:ext uri="{FF2B5EF4-FFF2-40B4-BE49-F238E27FC236}">
                  <a16:creationId xmlns:a16="http://schemas.microsoft.com/office/drawing/2014/main" xmlns="" id="{00000000-0008-0000-0700-0000AC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3</xdr:col>
      <xdr:colOff>143000</xdr:colOff>
      <xdr:row>509</xdr:row>
      <xdr:rowOff>135697</xdr:rowOff>
    </xdr:from>
    <xdr:ext cx="2151283" cy="2868377"/>
    <xdr:pic>
      <xdr:nvPicPr>
        <xdr:cNvPr id="178" name="图片 177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8" y="101042719"/>
          <a:ext cx="2151283" cy="2868377"/>
        </a:xfrm>
        <a:prstGeom prst="rect">
          <a:avLst/>
        </a:prstGeom>
      </xdr:spPr>
    </xdr:pic>
    <xdr:clientData/>
  </xdr:oneCellAnchor>
  <xdr:twoCellAnchor>
    <xdr:from>
      <xdr:col>4</xdr:col>
      <xdr:colOff>248475</xdr:colOff>
      <xdr:row>511</xdr:row>
      <xdr:rowOff>182216</xdr:rowOff>
    </xdr:from>
    <xdr:to>
      <xdr:col>4</xdr:col>
      <xdr:colOff>422412</xdr:colOff>
      <xdr:row>514</xdr:row>
      <xdr:rowOff>156323</xdr:rowOff>
    </xdr:to>
    <xdr:grpSp>
      <xdr:nvGrpSpPr>
        <xdr:cNvPr id="179" name="组合 178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GrpSpPr/>
      </xdr:nvGrpSpPr>
      <xdr:grpSpPr>
        <a:xfrm flipH="1">
          <a:off x="2501345" y="104758433"/>
          <a:ext cx="173937" cy="520760"/>
          <a:chOff x="3485030" y="104651735"/>
          <a:chExt cx="316199" cy="724486"/>
        </a:xfrm>
      </xdr:grpSpPr>
      <xdr:grpSp>
        <xdr:nvGrpSpPr>
          <xdr:cNvPr id="180" name="组合 179">
            <a:extLst>
              <a:ext uri="{FF2B5EF4-FFF2-40B4-BE49-F238E27FC236}">
                <a16:creationId xmlns:a16="http://schemas.microsoft.com/office/drawing/2014/main" xmlns="" id="{00000000-0008-0000-0700-0000B4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184" name="组合 183">
              <a:extLst>
                <a:ext uri="{FF2B5EF4-FFF2-40B4-BE49-F238E27FC236}">
                  <a16:creationId xmlns:a16="http://schemas.microsoft.com/office/drawing/2014/main" xmlns="" id="{00000000-0008-0000-0700-0000B8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186" name="圆柱形 185">
                <a:extLst>
                  <a:ext uri="{FF2B5EF4-FFF2-40B4-BE49-F238E27FC236}">
                    <a16:creationId xmlns:a16="http://schemas.microsoft.com/office/drawing/2014/main" xmlns="" id="{00000000-0008-0000-0700-0000BA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88" name="矩形 187">
                <a:extLst>
                  <a:ext uri="{FF2B5EF4-FFF2-40B4-BE49-F238E27FC236}">
                    <a16:creationId xmlns:a16="http://schemas.microsoft.com/office/drawing/2014/main" xmlns="" id="{00000000-0008-0000-0700-0000BC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89" name="矩形 188">
                <a:extLst>
                  <a:ext uri="{FF2B5EF4-FFF2-40B4-BE49-F238E27FC236}">
                    <a16:creationId xmlns:a16="http://schemas.microsoft.com/office/drawing/2014/main" xmlns="" id="{00000000-0008-0000-0700-0000BD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85" name="Cube 456">
              <a:extLst>
                <a:ext uri="{FF2B5EF4-FFF2-40B4-BE49-F238E27FC236}">
                  <a16:creationId xmlns:a16="http://schemas.microsoft.com/office/drawing/2014/main" xmlns="" id="{00000000-0008-0000-0700-0000B9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81" name="组合 180">
            <a:extLst>
              <a:ext uri="{FF2B5EF4-FFF2-40B4-BE49-F238E27FC236}">
                <a16:creationId xmlns:a16="http://schemas.microsoft.com/office/drawing/2014/main" xmlns="" id="{00000000-0008-0000-0700-0000B5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182" name="立方体 181">
              <a:extLst>
                <a:ext uri="{FF2B5EF4-FFF2-40B4-BE49-F238E27FC236}">
                  <a16:creationId xmlns:a16="http://schemas.microsoft.com/office/drawing/2014/main" xmlns="" id="{00000000-0008-0000-0700-0000B6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3" name="立方体 182">
              <a:extLst>
                <a:ext uri="{FF2B5EF4-FFF2-40B4-BE49-F238E27FC236}">
                  <a16:creationId xmlns:a16="http://schemas.microsoft.com/office/drawing/2014/main" xmlns="" id="{00000000-0008-0000-0700-0000B7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3</xdr:col>
      <xdr:colOff>705731</xdr:colOff>
      <xdr:row>569</xdr:row>
      <xdr:rowOff>3956</xdr:rowOff>
    </xdr:from>
    <xdr:to>
      <xdr:col>4</xdr:col>
      <xdr:colOff>8282</xdr:colOff>
      <xdr:row>569</xdr:row>
      <xdr:rowOff>165653</xdr:rowOff>
    </xdr:to>
    <xdr:sp macro="" textlink="">
      <xdr:nvSpPr>
        <xdr:cNvPr id="191" name="矩形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SpPr/>
      </xdr:nvSpPr>
      <xdr:spPr>
        <a:xfrm>
          <a:off x="1906709" y="115861086"/>
          <a:ext cx="354443" cy="161697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1036320</xdr:colOff>
          <xdr:row>61</xdr:row>
          <xdr:rowOff>213360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0</xdr:rowOff>
        </xdr:from>
        <xdr:to>
          <xdr:col>11</xdr:col>
          <xdr:colOff>1036320</xdr:colOff>
          <xdr:row>141</xdr:row>
          <xdr:rowOff>22860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1036320</xdr:colOff>
          <xdr:row>222</xdr:row>
          <xdr:rowOff>182880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zoomScaleNormal="100" zoomScaleSheetLayoutView="100" workbookViewId="0">
      <selection activeCell="L45" sqref="L45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5" t="s">
        <v>181</v>
      </c>
      <c r="F3" s="802"/>
      <c r="G3" s="802"/>
      <c r="H3" s="802"/>
      <c r="I3" s="802"/>
      <c r="J3" s="802"/>
      <c r="K3" s="907"/>
      <c r="L3" s="914"/>
      <c r="M3" s="915"/>
      <c r="N3" s="233"/>
      <c r="O3" s="233"/>
    </row>
    <row r="4" spans="1:15" ht="17.399999999999999">
      <c r="A4" s="223"/>
      <c r="B4" s="180"/>
      <c r="C4" s="215"/>
      <c r="D4" s="470"/>
      <c r="E4" s="908"/>
      <c r="F4" s="909"/>
      <c r="G4" s="909"/>
      <c r="H4" s="909"/>
      <c r="I4" s="909"/>
      <c r="J4" s="909"/>
      <c r="K4" s="910"/>
      <c r="L4" s="916"/>
      <c r="M4" s="917"/>
      <c r="N4" s="233"/>
      <c r="O4" s="233"/>
    </row>
    <row r="5" spans="1:15" ht="17.399999999999999">
      <c r="A5" s="223"/>
      <c r="B5" s="180"/>
      <c r="C5" s="215"/>
      <c r="D5" s="470"/>
      <c r="E5" s="908"/>
      <c r="F5" s="909"/>
      <c r="G5" s="909"/>
      <c r="H5" s="909"/>
      <c r="I5" s="909"/>
      <c r="J5" s="909"/>
      <c r="K5" s="910"/>
      <c r="L5" s="916"/>
      <c r="M5" s="917"/>
      <c r="N5" s="233"/>
      <c r="O5" s="233"/>
    </row>
    <row r="6" spans="1:15" ht="21.6" thickBot="1">
      <c r="A6" s="223"/>
      <c r="B6" s="180"/>
      <c r="C6" s="216"/>
      <c r="D6" s="218"/>
      <c r="E6" s="911"/>
      <c r="F6" s="912"/>
      <c r="G6" s="912"/>
      <c r="H6" s="912"/>
      <c r="I6" s="912"/>
      <c r="J6" s="912"/>
      <c r="K6" s="913"/>
      <c r="L6" s="918"/>
      <c r="M6" s="919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LB11359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1014</v>
      </c>
      <c r="D9" s="943" t="s">
        <v>1015</v>
      </c>
      <c r="E9" s="938"/>
      <c r="F9" s="936" t="s">
        <v>558</v>
      </c>
      <c r="G9" s="937"/>
      <c r="H9" s="938"/>
      <c r="I9" s="924" t="s">
        <v>1016</v>
      </c>
      <c r="J9" s="925"/>
      <c r="K9" s="510" t="s">
        <v>1017</v>
      </c>
      <c r="L9" s="508" t="s">
        <v>1027</v>
      </c>
      <c r="M9" s="528" t="s">
        <v>1028</v>
      </c>
      <c r="N9" s="465"/>
      <c r="O9" s="465"/>
    </row>
    <row r="10" spans="1:15" ht="22.5" customHeight="1">
      <c r="A10" s="462"/>
      <c r="B10" s="462"/>
      <c r="C10" s="511">
        <v>1</v>
      </c>
      <c r="D10" s="944" t="s">
        <v>1018</v>
      </c>
      <c r="E10" s="945"/>
      <c r="F10" s="926" t="s">
        <v>560</v>
      </c>
      <c r="G10" s="939"/>
      <c r="H10" s="927"/>
      <c r="I10" s="926" t="s">
        <v>560</v>
      </c>
      <c r="J10" s="927"/>
      <c r="K10" s="512" t="s">
        <v>1019</v>
      </c>
      <c r="L10" s="513">
        <f>COUNTIF('C.Antenna &amp; RRU information'!$F$50:$I$50,"6 Port")</f>
        <v>3</v>
      </c>
      <c r="M10" s="942" t="s">
        <v>1032</v>
      </c>
      <c r="N10" s="465"/>
      <c r="O10" s="465"/>
    </row>
    <row r="11" spans="1:15" ht="22.5" customHeight="1">
      <c r="A11" s="462"/>
      <c r="B11" s="462"/>
      <c r="C11" s="504">
        <v>2</v>
      </c>
      <c r="D11" s="946"/>
      <c r="E11" s="947"/>
      <c r="F11" s="920" t="s">
        <v>561</v>
      </c>
      <c r="G11" s="922"/>
      <c r="H11" s="921"/>
      <c r="I11" s="920" t="s">
        <v>561</v>
      </c>
      <c r="J11" s="921"/>
      <c r="K11" s="514" t="s">
        <v>1019</v>
      </c>
      <c r="L11" s="515">
        <f>COUNTIF('C.Antenna &amp; RRU information'!$F$50:$I$50,"10 Port")</f>
        <v>0</v>
      </c>
      <c r="M11" s="941"/>
      <c r="N11" s="465"/>
      <c r="O11" s="465"/>
    </row>
    <row r="12" spans="1:15" ht="22.5" customHeight="1">
      <c r="A12" s="462"/>
      <c r="B12" s="462"/>
      <c r="C12" s="504">
        <v>3</v>
      </c>
      <c r="D12" s="930" t="s">
        <v>834</v>
      </c>
      <c r="E12" s="931"/>
      <c r="F12" s="920" t="s">
        <v>314</v>
      </c>
      <c r="G12" s="922"/>
      <c r="H12" s="921"/>
      <c r="I12" s="920" t="s">
        <v>314</v>
      </c>
      <c r="J12" s="921"/>
      <c r="K12" s="516" t="s">
        <v>1020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2"/>
      <c r="E13" s="933"/>
      <c r="F13" s="920" t="s">
        <v>562</v>
      </c>
      <c r="G13" s="922"/>
      <c r="H13" s="921"/>
      <c r="I13" s="920" t="s">
        <v>563</v>
      </c>
      <c r="J13" s="921"/>
      <c r="K13" s="516" t="s">
        <v>1021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2"/>
      <c r="E14" s="933"/>
      <c r="F14" s="920" t="s">
        <v>315</v>
      </c>
      <c r="G14" s="922"/>
      <c r="H14" s="921"/>
      <c r="I14" s="920" t="s">
        <v>315</v>
      </c>
      <c r="J14" s="921"/>
      <c r="K14" s="516" t="s">
        <v>1020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2"/>
      <c r="E15" s="933"/>
      <c r="F15" s="920" t="s">
        <v>564</v>
      </c>
      <c r="G15" s="922"/>
      <c r="H15" s="921"/>
      <c r="I15" s="920" t="s">
        <v>565</v>
      </c>
      <c r="J15" s="921"/>
      <c r="K15" s="516" t="s">
        <v>1020</v>
      </c>
      <c r="L15" s="517"/>
      <c r="M15" s="942" t="s">
        <v>1032</v>
      </c>
      <c r="N15" s="465"/>
      <c r="O15" s="465"/>
    </row>
    <row r="16" spans="1:15" ht="22.5" customHeight="1">
      <c r="A16" s="462"/>
      <c r="B16" s="462"/>
      <c r="C16" s="504">
        <v>7</v>
      </c>
      <c r="D16" s="932"/>
      <c r="E16" s="933"/>
      <c r="F16" s="920" t="s">
        <v>564</v>
      </c>
      <c r="G16" s="922"/>
      <c r="H16" s="921"/>
      <c r="I16" s="920" t="s">
        <v>566</v>
      </c>
      <c r="J16" s="921"/>
      <c r="K16" s="516" t="s">
        <v>1020</v>
      </c>
      <c r="L16" s="517"/>
      <c r="M16" s="941"/>
      <c r="N16" s="465"/>
      <c r="O16" s="465"/>
    </row>
    <row r="17" spans="1:15" ht="22.5" customHeight="1">
      <c r="A17" s="462"/>
      <c r="B17" s="462"/>
      <c r="C17" s="504">
        <v>8</v>
      </c>
      <c r="D17" s="932"/>
      <c r="E17" s="933"/>
      <c r="F17" s="920" t="s">
        <v>567</v>
      </c>
      <c r="G17" s="922"/>
      <c r="H17" s="921"/>
      <c r="I17" s="920" t="s">
        <v>568</v>
      </c>
      <c r="J17" s="921"/>
      <c r="K17" s="516" t="s">
        <v>1020</v>
      </c>
      <c r="L17" s="517"/>
      <c r="M17" s="949" t="s">
        <v>1032</v>
      </c>
      <c r="N17" s="465"/>
      <c r="O17" s="465"/>
    </row>
    <row r="18" spans="1:15" ht="22.5" customHeight="1">
      <c r="A18" s="462"/>
      <c r="B18" s="462"/>
      <c r="C18" s="504">
        <v>9</v>
      </c>
      <c r="D18" s="932"/>
      <c r="E18" s="933"/>
      <c r="F18" s="920" t="s">
        <v>569</v>
      </c>
      <c r="G18" s="922"/>
      <c r="H18" s="921"/>
      <c r="I18" s="920" t="s">
        <v>570</v>
      </c>
      <c r="J18" s="921"/>
      <c r="K18" s="516" t="s">
        <v>1020</v>
      </c>
      <c r="L18" s="517"/>
      <c r="M18" s="950"/>
      <c r="N18" s="465"/>
      <c r="O18" s="465"/>
    </row>
    <row r="19" spans="1:15" ht="22.5" customHeight="1">
      <c r="A19" s="462"/>
      <c r="B19" s="462"/>
      <c r="C19" s="504">
        <v>10</v>
      </c>
      <c r="D19" s="932"/>
      <c r="E19" s="933"/>
      <c r="F19" s="920" t="s">
        <v>571</v>
      </c>
      <c r="G19" s="922"/>
      <c r="H19" s="921"/>
      <c r="I19" s="920" t="s">
        <v>572</v>
      </c>
      <c r="J19" s="921"/>
      <c r="K19" s="516" t="s">
        <v>1020</v>
      </c>
      <c r="L19" s="517"/>
      <c r="M19" s="950"/>
      <c r="N19" s="465"/>
      <c r="O19" s="465"/>
    </row>
    <row r="20" spans="1:15" ht="22.5" customHeight="1">
      <c r="A20" s="462"/>
      <c r="B20" s="462"/>
      <c r="C20" s="504">
        <v>11</v>
      </c>
      <c r="D20" s="932"/>
      <c r="E20" s="933"/>
      <c r="F20" s="920" t="s">
        <v>573</v>
      </c>
      <c r="G20" s="922"/>
      <c r="H20" s="921"/>
      <c r="I20" s="920" t="s">
        <v>574</v>
      </c>
      <c r="J20" s="921"/>
      <c r="K20" s="516" t="s">
        <v>1020</v>
      </c>
      <c r="L20" s="517"/>
      <c r="M20" s="950"/>
      <c r="N20" s="465"/>
      <c r="O20" s="465"/>
    </row>
    <row r="21" spans="1:15" ht="22.5" customHeight="1">
      <c r="A21" s="462"/>
      <c r="B21" s="462"/>
      <c r="C21" s="504">
        <v>12</v>
      </c>
      <c r="D21" s="946"/>
      <c r="E21" s="947"/>
      <c r="F21" s="920" t="s">
        <v>575</v>
      </c>
      <c r="G21" s="922"/>
      <c r="H21" s="921"/>
      <c r="I21" s="920" t="s">
        <v>576</v>
      </c>
      <c r="J21" s="921"/>
      <c r="K21" s="516" t="s">
        <v>1021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30" t="s">
        <v>835</v>
      </c>
      <c r="E22" s="931"/>
      <c r="F22" s="920" t="s">
        <v>316</v>
      </c>
      <c r="G22" s="922"/>
      <c r="H22" s="921"/>
      <c r="I22" s="920" t="s">
        <v>316</v>
      </c>
      <c r="J22" s="921"/>
      <c r="K22" s="516" t="s">
        <v>1020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2"/>
      <c r="E23" s="933"/>
      <c r="F23" s="920" t="s">
        <v>577</v>
      </c>
      <c r="G23" s="922"/>
      <c r="H23" s="921"/>
      <c r="I23" s="920" t="s">
        <v>578</v>
      </c>
      <c r="J23" s="921"/>
      <c r="K23" s="516" t="s">
        <v>1020</v>
      </c>
      <c r="L23" s="518">
        <f>COUNTIF(L22,"3")</f>
        <v>1</v>
      </c>
      <c r="M23" s="940" t="s">
        <v>1032</v>
      </c>
      <c r="N23" s="465"/>
      <c r="O23" s="465"/>
    </row>
    <row r="24" spans="1:15" ht="22.5" customHeight="1">
      <c r="A24" s="462"/>
      <c r="B24" s="462"/>
      <c r="C24" s="504">
        <v>15</v>
      </c>
      <c r="D24" s="932"/>
      <c r="E24" s="933"/>
      <c r="F24" s="920" t="s">
        <v>579</v>
      </c>
      <c r="G24" s="922"/>
      <c r="H24" s="921"/>
      <c r="I24" s="920" t="s">
        <v>580</v>
      </c>
      <c r="J24" s="921"/>
      <c r="K24" s="516" t="s">
        <v>1020</v>
      </c>
      <c r="L24" s="518">
        <f>COUNTIF(L22,"2")</f>
        <v>0</v>
      </c>
      <c r="M24" s="941"/>
      <c r="N24" s="465"/>
      <c r="O24" s="465"/>
    </row>
    <row r="25" spans="1:15" ht="22.5" customHeight="1">
      <c r="A25" s="462"/>
      <c r="B25" s="462"/>
      <c r="C25" s="504">
        <v>16</v>
      </c>
      <c r="D25" s="932"/>
      <c r="E25" s="933"/>
      <c r="F25" s="920" t="s">
        <v>581</v>
      </c>
      <c r="G25" s="922"/>
      <c r="H25" s="921"/>
      <c r="I25" s="920" t="s">
        <v>582</v>
      </c>
      <c r="J25" s="921"/>
      <c r="K25" s="516" t="s">
        <v>1020</v>
      </c>
      <c r="L25" s="518">
        <f>COUNTIF(L22,"1")</f>
        <v>0</v>
      </c>
      <c r="M25" s="941"/>
      <c r="N25" s="465"/>
      <c r="O25" s="465"/>
    </row>
    <row r="26" spans="1:15" ht="22.5" customHeight="1">
      <c r="A26" s="462"/>
      <c r="B26" s="462"/>
      <c r="C26" s="504">
        <v>17</v>
      </c>
      <c r="D26" s="932"/>
      <c r="E26" s="933"/>
      <c r="F26" s="920" t="s">
        <v>318</v>
      </c>
      <c r="G26" s="922"/>
      <c r="H26" s="921"/>
      <c r="I26" s="920" t="s">
        <v>318</v>
      </c>
      <c r="J26" s="921"/>
      <c r="K26" s="516" t="s">
        <v>1020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2"/>
      <c r="E27" s="933"/>
      <c r="F27" s="920" t="s">
        <v>564</v>
      </c>
      <c r="G27" s="922"/>
      <c r="H27" s="921"/>
      <c r="I27" s="920" t="s">
        <v>565</v>
      </c>
      <c r="J27" s="921"/>
      <c r="K27" s="516" t="s">
        <v>1020</v>
      </c>
      <c r="L27" s="518">
        <f>COUNTIF('C.Antenna &amp; RRU information'!$F$103:$I$103,"3")</f>
        <v>3</v>
      </c>
      <c r="M27" s="942" t="s">
        <v>1032</v>
      </c>
      <c r="N27" s="465"/>
      <c r="O27" s="465"/>
    </row>
    <row r="28" spans="1:15" ht="22.5" customHeight="1">
      <c r="A28" s="462"/>
      <c r="B28" s="462"/>
      <c r="C28" s="504">
        <v>19</v>
      </c>
      <c r="D28" s="932"/>
      <c r="E28" s="933"/>
      <c r="F28" s="920" t="s">
        <v>991</v>
      </c>
      <c r="G28" s="922"/>
      <c r="H28" s="921"/>
      <c r="I28" s="920" t="s">
        <v>566</v>
      </c>
      <c r="J28" s="921"/>
      <c r="K28" s="516" t="s">
        <v>1020</v>
      </c>
      <c r="L28" s="518">
        <f>COUNTIF('C.Antenna &amp; RRU information'!$F$103:$I$103,"5")</f>
        <v>0</v>
      </c>
      <c r="M28" s="941"/>
      <c r="N28" s="465"/>
      <c r="O28" s="465"/>
    </row>
    <row r="29" spans="1:15" ht="22.5" customHeight="1">
      <c r="A29" s="462"/>
      <c r="B29" s="462"/>
      <c r="C29" s="504">
        <v>20</v>
      </c>
      <c r="D29" s="932"/>
      <c r="E29" s="933"/>
      <c r="F29" s="920" t="s">
        <v>583</v>
      </c>
      <c r="G29" s="922"/>
      <c r="H29" s="921"/>
      <c r="I29" s="920" t="s">
        <v>568</v>
      </c>
      <c r="J29" s="921"/>
      <c r="K29" s="516" t="s">
        <v>1020</v>
      </c>
      <c r="L29" s="518">
        <f>COUNTIF('C.Antenna &amp; RRU information'!$F$104:$I$104,"100")</f>
        <v>3</v>
      </c>
      <c r="M29" s="940" t="s">
        <v>1032</v>
      </c>
      <c r="N29" s="465"/>
      <c r="O29" s="465"/>
    </row>
    <row r="30" spans="1:15" ht="22.5" customHeight="1">
      <c r="A30" s="462"/>
      <c r="B30" s="462"/>
      <c r="C30" s="504">
        <v>21</v>
      </c>
      <c r="D30" s="932"/>
      <c r="E30" s="933"/>
      <c r="F30" s="920" t="s">
        <v>584</v>
      </c>
      <c r="G30" s="922"/>
      <c r="H30" s="921"/>
      <c r="I30" s="920" t="s">
        <v>570</v>
      </c>
      <c r="J30" s="921"/>
      <c r="K30" s="516" t="s">
        <v>1020</v>
      </c>
      <c r="L30" s="518">
        <f>COUNTIF('C.Antenna &amp; RRU information'!$F$104:$I$104,"75")</f>
        <v>0</v>
      </c>
      <c r="M30" s="941"/>
      <c r="N30" s="465"/>
      <c r="O30" s="465"/>
    </row>
    <row r="31" spans="1:15" ht="22.5" customHeight="1">
      <c r="A31" s="462"/>
      <c r="B31" s="462"/>
      <c r="C31" s="504">
        <v>22</v>
      </c>
      <c r="D31" s="932"/>
      <c r="E31" s="933"/>
      <c r="F31" s="920" t="s">
        <v>585</v>
      </c>
      <c r="G31" s="922"/>
      <c r="H31" s="921"/>
      <c r="I31" s="920" t="s">
        <v>572</v>
      </c>
      <c r="J31" s="921"/>
      <c r="K31" s="516" t="s">
        <v>1020</v>
      </c>
      <c r="L31" s="518">
        <f>COUNTIF('C.Antenna &amp; RRU information'!$F$104:$I$104,"50")</f>
        <v>0</v>
      </c>
      <c r="M31" s="941"/>
      <c r="N31" s="465"/>
      <c r="O31" s="465"/>
    </row>
    <row r="32" spans="1:15" ht="22.5" customHeight="1">
      <c r="A32" s="462"/>
      <c r="B32" s="462"/>
      <c r="C32" s="504">
        <v>23</v>
      </c>
      <c r="D32" s="932"/>
      <c r="E32" s="933"/>
      <c r="F32" s="920" t="s">
        <v>586</v>
      </c>
      <c r="G32" s="922"/>
      <c r="H32" s="921"/>
      <c r="I32" s="920" t="s">
        <v>574</v>
      </c>
      <c r="J32" s="921"/>
      <c r="K32" s="516" t="s">
        <v>1020</v>
      </c>
      <c r="L32" s="518">
        <f>COUNTIF('C.Antenna &amp; RRU information'!$F$104:$I$104,"25")</f>
        <v>0</v>
      </c>
      <c r="M32" s="941"/>
      <c r="N32" s="465"/>
      <c r="O32" s="465"/>
    </row>
    <row r="33" spans="1:17" ht="22.5" customHeight="1">
      <c r="A33" s="462"/>
      <c r="B33" s="462"/>
      <c r="C33" s="504">
        <v>24</v>
      </c>
      <c r="D33" s="946"/>
      <c r="E33" s="947"/>
      <c r="F33" s="920" t="s">
        <v>587</v>
      </c>
      <c r="G33" s="922"/>
      <c r="H33" s="921"/>
      <c r="I33" s="920" t="s">
        <v>576</v>
      </c>
      <c r="J33" s="921"/>
      <c r="K33" s="516" t="s">
        <v>1021</v>
      </c>
      <c r="L33" s="518">
        <f>'C.Antenna &amp; RRU information'!F105+'C.Antenna &amp; RRU information'!G105+'C.Antenna &amp; RRU information'!H105</f>
        <v>240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8" t="s">
        <v>1022</v>
      </c>
      <c r="E34" s="948"/>
      <c r="F34" s="920" t="s">
        <v>588</v>
      </c>
      <c r="G34" s="922"/>
      <c r="H34" s="921"/>
      <c r="I34" s="920" t="s">
        <v>588</v>
      </c>
      <c r="J34" s="921"/>
      <c r="K34" s="516" t="s">
        <v>1020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30" t="s">
        <v>1023</v>
      </c>
      <c r="E35" s="951"/>
      <c r="F35" s="920" t="s">
        <v>589</v>
      </c>
      <c r="G35" s="922"/>
      <c r="H35" s="921"/>
      <c r="I35" s="920" t="s">
        <v>590</v>
      </c>
      <c r="J35" s="921"/>
      <c r="K35" s="516" t="s">
        <v>1020</v>
      </c>
      <c r="L35" s="519"/>
      <c r="M35" s="940" t="s">
        <v>1032</v>
      </c>
      <c r="N35" s="465"/>
      <c r="O35" s="465"/>
    </row>
    <row r="36" spans="1:17" ht="22.5" customHeight="1">
      <c r="A36" s="462"/>
      <c r="B36" s="462"/>
      <c r="C36" s="504">
        <v>27</v>
      </c>
      <c r="D36" s="952"/>
      <c r="E36" s="953"/>
      <c r="F36" s="920" t="s">
        <v>591</v>
      </c>
      <c r="G36" s="922"/>
      <c r="H36" s="921"/>
      <c r="I36" s="920" t="s">
        <v>592</v>
      </c>
      <c r="J36" s="921"/>
      <c r="K36" s="516" t="s">
        <v>1020</v>
      </c>
      <c r="L36" s="519"/>
      <c r="M36" s="941"/>
      <c r="N36" s="465"/>
      <c r="O36" s="465"/>
    </row>
    <row r="37" spans="1:17" ht="22.5" customHeight="1">
      <c r="A37" s="462"/>
      <c r="B37" s="462"/>
      <c r="C37" s="504">
        <v>28</v>
      </c>
      <c r="D37" s="954"/>
      <c r="E37" s="955"/>
      <c r="F37" s="920" t="s">
        <v>593</v>
      </c>
      <c r="G37" s="922"/>
      <c r="H37" s="921"/>
      <c r="I37" s="920" t="s">
        <v>836</v>
      </c>
      <c r="J37" s="921"/>
      <c r="K37" s="516" t="s">
        <v>1020</v>
      </c>
      <c r="L37" s="518">
        <v>1</v>
      </c>
      <c r="M37" s="941"/>
      <c r="N37" s="465"/>
      <c r="O37" s="465"/>
    </row>
    <row r="38" spans="1:17" ht="22.5" customHeight="1">
      <c r="A38" s="462"/>
      <c r="B38" s="462"/>
      <c r="C38" s="504">
        <v>29</v>
      </c>
      <c r="D38" s="930" t="s">
        <v>1024</v>
      </c>
      <c r="E38" s="951"/>
      <c r="F38" s="920" t="s">
        <v>594</v>
      </c>
      <c r="G38" s="922"/>
      <c r="H38" s="921"/>
      <c r="I38" s="920" t="s">
        <v>595</v>
      </c>
      <c r="J38" s="921"/>
      <c r="K38" s="516" t="s">
        <v>1021</v>
      </c>
      <c r="L38" s="518">
        <f>SUM(IF(B.Power!$F$30="3-phase",B.Power!$J$109,0))+SUM(IF(B.Power!$F$30="3-phase",B.Power!$K$33*L40,0))</f>
        <v>156</v>
      </c>
      <c r="M38" s="942" t="s">
        <v>1032</v>
      </c>
      <c r="N38" s="465"/>
      <c r="O38" s="465"/>
    </row>
    <row r="39" spans="1:17" ht="22.5" customHeight="1">
      <c r="A39" s="462"/>
      <c r="B39" s="462"/>
      <c r="C39" s="504">
        <v>30</v>
      </c>
      <c r="D39" s="954"/>
      <c r="E39" s="955"/>
      <c r="F39" s="920" t="s">
        <v>596</v>
      </c>
      <c r="G39" s="922"/>
      <c r="H39" s="921"/>
      <c r="I39" s="920" t="s">
        <v>597</v>
      </c>
      <c r="J39" s="921"/>
      <c r="K39" s="516" t="s">
        <v>1021</v>
      </c>
      <c r="L39" s="518">
        <f>SUM(IF(B.Power!$F$30="1-phase",B.Power!$J$109,0))+SUM(IF(B.Power!$F$30="1-phase",B.Power!$K$33*L40,0))</f>
        <v>0</v>
      </c>
      <c r="M39" s="941"/>
      <c r="N39" s="465"/>
      <c r="O39" s="465"/>
    </row>
    <row r="40" spans="1:17" ht="33" customHeight="1">
      <c r="A40" s="462"/>
      <c r="B40" s="462"/>
      <c r="C40" s="504">
        <v>31</v>
      </c>
      <c r="D40" s="928" t="s">
        <v>1025</v>
      </c>
      <c r="E40" s="929"/>
      <c r="F40" s="920" t="s">
        <v>598</v>
      </c>
      <c r="G40" s="922"/>
      <c r="H40" s="921"/>
      <c r="I40" s="920" t="s">
        <v>598</v>
      </c>
      <c r="J40" s="921"/>
      <c r="K40" s="516" t="s">
        <v>1020</v>
      </c>
      <c r="L40" s="519" t="s">
        <v>1074</v>
      </c>
      <c r="M40" s="529"/>
      <c r="N40" s="465"/>
      <c r="O40" s="465"/>
      <c r="Q40" s="523" t="s">
        <v>1029</v>
      </c>
    </row>
    <row r="41" spans="1:17" ht="22.5" customHeight="1">
      <c r="A41" s="462"/>
      <c r="B41" s="462"/>
      <c r="C41" s="504">
        <v>32</v>
      </c>
      <c r="D41" s="930" t="s">
        <v>1026</v>
      </c>
      <c r="E41" s="931"/>
      <c r="F41" s="920" t="s">
        <v>599</v>
      </c>
      <c r="G41" s="922"/>
      <c r="H41" s="921"/>
      <c r="I41" s="920" t="s">
        <v>600</v>
      </c>
      <c r="J41" s="921"/>
      <c r="K41" s="516" t="s">
        <v>1020</v>
      </c>
      <c r="L41" s="519"/>
      <c r="M41" s="529"/>
      <c r="N41" s="465"/>
      <c r="O41" s="465"/>
      <c r="Q41" s="386" t="s">
        <v>1013</v>
      </c>
    </row>
    <row r="42" spans="1:17" ht="22.5" customHeight="1">
      <c r="A42" s="462"/>
      <c r="B42" s="462"/>
      <c r="C42" s="504">
        <v>33</v>
      </c>
      <c r="D42" s="932"/>
      <c r="E42" s="933"/>
      <c r="F42" s="920" t="s">
        <v>601</v>
      </c>
      <c r="G42" s="922"/>
      <c r="H42" s="921"/>
      <c r="I42" s="920" t="s">
        <v>602</v>
      </c>
      <c r="J42" s="921"/>
      <c r="K42" s="516" t="s">
        <v>1020</v>
      </c>
      <c r="L42" s="519"/>
      <c r="M42" s="529"/>
      <c r="N42" s="465"/>
      <c r="O42" s="465"/>
      <c r="Q42" s="386" t="s">
        <v>1012</v>
      </c>
    </row>
    <row r="43" spans="1:17" ht="22.5" customHeight="1">
      <c r="A43" s="462"/>
      <c r="B43" s="462"/>
      <c r="C43" s="504">
        <v>34</v>
      </c>
      <c r="D43" s="932"/>
      <c r="E43" s="933"/>
      <c r="F43" s="920" t="s">
        <v>603</v>
      </c>
      <c r="G43" s="922"/>
      <c r="H43" s="921"/>
      <c r="I43" s="920" t="s">
        <v>604</v>
      </c>
      <c r="J43" s="921"/>
      <c r="K43" s="516" t="s">
        <v>1021</v>
      </c>
      <c r="L43" s="519" t="s">
        <v>1044</v>
      </c>
      <c r="M43" s="529"/>
      <c r="N43" s="465"/>
      <c r="O43" s="465"/>
      <c r="Q43" s="523" t="s">
        <v>1030</v>
      </c>
    </row>
    <row r="44" spans="1:17" ht="22.5" customHeight="1">
      <c r="A44" s="462"/>
      <c r="B44" s="462"/>
      <c r="C44" s="504">
        <v>35</v>
      </c>
      <c r="D44" s="932"/>
      <c r="E44" s="933"/>
      <c r="F44" s="920" t="s">
        <v>605</v>
      </c>
      <c r="G44" s="922"/>
      <c r="H44" s="921"/>
      <c r="I44" s="920" t="s">
        <v>606</v>
      </c>
      <c r="J44" s="921"/>
      <c r="K44" s="516" t="s">
        <v>1021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2"/>
      <c r="E45" s="933"/>
      <c r="F45" s="920" t="s">
        <v>607</v>
      </c>
      <c r="G45" s="922"/>
      <c r="H45" s="921"/>
      <c r="I45" s="920" t="s">
        <v>608</v>
      </c>
      <c r="J45" s="921"/>
      <c r="K45" s="516" t="s">
        <v>1020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2"/>
      <c r="E46" s="933"/>
      <c r="F46" s="920" t="s">
        <v>609</v>
      </c>
      <c r="G46" s="922"/>
      <c r="H46" s="921"/>
      <c r="I46" s="920" t="s">
        <v>610</v>
      </c>
      <c r="J46" s="921"/>
      <c r="K46" s="516" t="s">
        <v>1020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4"/>
      <c r="E47" s="935"/>
      <c r="F47" s="905" t="s">
        <v>611</v>
      </c>
      <c r="G47" s="923"/>
      <c r="H47" s="906"/>
      <c r="I47" s="905" t="s">
        <v>612</v>
      </c>
      <c r="J47" s="906"/>
      <c r="K47" s="520" t="s">
        <v>1020</v>
      </c>
      <c r="L47" s="521"/>
      <c r="M47" s="530"/>
      <c r="N47" s="465"/>
      <c r="O47" s="465"/>
      <c r="Q47" s="523" t="s">
        <v>1031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1023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3</v>
      </c>
    </row>
    <row r="4" spans="1:13" ht="56.4">
      <c r="A4" s="403">
        <v>2</v>
      </c>
      <c r="B4" s="1023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64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64"/>
      <c r="C6" s="974" t="s">
        <v>635</v>
      </c>
      <c r="D6" s="975" t="s">
        <v>636</v>
      </c>
      <c r="E6" s="975" t="s">
        <v>637</v>
      </c>
      <c r="F6" s="409" t="s">
        <v>638</v>
      </c>
      <c r="G6" s="409" t="s">
        <v>332</v>
      </c>
      <c r="H6" s="410" t="s">
        <v>320</v>
      </c>
      <c r="I6" s="965"/>
      <c r="J6" s="408">
        <f>H6*I6</f>
        <v>0</v>
      </c>
      <c r="K6" s="1019" t="s">
        <v>639</v>
      </c>
      <c r="L6" s="973"/>
      <c r="M6" s="973">
        <f>M5</f>
        <v>0</v>
      </c>
    </row>
    <row r="7" spans="1:13">
      <c r="A7" s="387">
        <v>5</v>
      </c>
      <c r="B7" s="964"/>
      <c r="C7" s="991"/>
      <c r="D7" s="975"/>
      <c r="E7" s="975"/>
      <c r="F7" s="409" t="s">
        <v>640</v>
      </c>
      <c r="G7" s="409" t="s">
        <v>333</v>
      </c>
      <c r="H7" s="410" t="s">
        <v>330</v>
      </c>
      <c r="I7" s="965"/>
      <c r="J7" s="408">
        <f>H7*I6</f>
        <v>0</v>
      </c>
      <c r="K7" s="965"/>
      <c r="L7" s="994"/>
      <c r="M7" s="994"/>
    </row>
    <row r="8" spans="1:13" ht="15">
      <c r="A8" s="403">
        <v>6</v>
      </c>
      <c r="B8" s="964"/>
      <c r="C8" s="974" t="s">
        <v>641</v>
      </c>
      <c r="D8" s="975"/>
      <c r="E8" s="975" t="s">
        <v>642</v>
      </c>
      <c r="F8" s="409" t="s">
        <v>643</v>
      </c>
      <c r="G8" s="409" t="s">
        <v>644</v>
      </c>
      <c r="H8" s="410">
        <v>1</v>
      </c>
      <c r="I8" s="965"/>
      <c r="J8" s="408">
        <f>H8*I8</f>
        <v>0</v>
      </c>
      <c r="K8" s="983" t="s">
        <v>645</v>
      </c>
      <c r="L8" s="984"/>
      <c r="M8" s="984">
        <f>M5</f>
        <v>0</v>
      </c>
    </row>
    <row r="9" spans="1:13" ht="15">
      <c r="A9" s="387">
        <v>7</v>
      </c>
      <c r="B9" s="964"/>
      <c r="C9" s="974"/>
      <c r="D9" s="975"/>
      <c r="E9" s="975"/>
      <c r="F9" s="409" t="s">
        <v>646</v>
      </c>
      <c r="G9" s="409" t="s">
        <v>647</v>
      </c>
      <c r="H9" s="410" t="s">
        <v>320</v>
      </c>
      <c r="I9" s="965"/>
      <c r="J9" s="408">
        <f>H9*I8</f>
        <v>0</v>
      </c>
      <c r="K9" s="975"/>
      <c r="L9" s="1020"/>
      <c r="M9" s="1020"/>
    </row>
    <row r="10" spans="1:13" ht="15">
      <c r="A10" s="403">
        <v>8</v>
      </c>
      <c r="B10" s="964"/>
      <c r="C10" s="974"/>
      <c r="D10" s="975"/>
      <c r="E10" s="975"/>
      <c r="F10" s="409" t="s">
        <v>648</v>
      </c>
      <c r="G10" s="409" t="s">
        <v>649</v>
      </c>
      <c r="H10" s="410">
        <v>10</v>
      </c>
      <c r="I10" s="965"/>
      <c r="J10" s="408">
        <f>H10*I8</f>
        <v>0</v>
      </c>
      <c r="K10" s="975"/>
      <c r="L10" s="985"/>
      <c r="M10" s="985"/>
    </row>
    <row r="11" spans="1:13" ht="15">
      <c r="A11" s="387">
        <v>9</v>
      </c>
      <c r="B11" s="964"/>
      <c r="C11" s="974"/>
      <c r="D11" s="975"/>
      <c r="E11" s="975"/>
      <c r="F11" s="409" t="s">
        <v>650</v>
      </c>
      <c r="G11" s="409" t="s">
        <v>651</v>
      </c>
      <c r="H11" s="410">
        <v>1</v>
      </c>
      <c r="I11" s="965"/>
      <c r="J11" s="408">
        <f>H11*I8</f>
        <v>0</v>
      </c>
      <c r="K11" s="975"/>
      <c r="L11" s="986"/>
      <c r="M11" s="986"/>
    </row>
    <row r="12" spans="1:13" ht="28.2">
      <c r="A12" s="403">
        <v>10</v>
      </c>
      <c r="B12" s="964"/>
      <c r="C12" s="974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64"/>
      <c r="C13" s="974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1021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64"/>
      <c r="C14" s="974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1022"/>
      <c r="L14" s="417" t="s">
        <v>664</v>
      </c>
      <c r="M14" s="418">
        <v>2</v>
      </c>
    </row>
    <row r="15" spans="1:13" ht="15">
      <c r="A15" s="387">
        <v>13</v>
      </c>
      <c r="B15" s="964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1024"/>
      <c r="C16" s="974" t="s">
        <v>667</v>
      </c>
      <c r="D16" s="975"/>
      <c r="E16" s="975" t="s">
        <v>668</v>
      </c>
      <c r="F16" s="409" t="s">
        <v>669</v>
      </c>
      <c r="G16" s="409" t="s">
        <v>670</v>
      </c>
      <c r="H16" s="410">
        <v>2</v>
      </c>
      <c r="I16" s="965"/>
      <c r="J16" s="408">
        <f>H16*I16</f>
        <v>0</v>
      </c>
      <c r="K16" s="1012" t="s">
        <v>671</v>
      </c>
      <c r="L16" s="982" t="s">
        <v>634</v>
      </c>
      <c r="M16" s="974">
        <f>H.BOQ!L15</f>
        <v>0</v>
      </c>
    </row>
    <row r="17" spans="1:13" ht="15">
      <c r="A17" s="387">
        <v>15</v>
      </c>
      <c r="B17" s="1024"/>
      <c r="C17" s="974"/>
      <c r="D17" s="975"/>
      <c r="E17" s="975"/>
      <c r="F17" s="409" t="s">
        <v>672</v>
      </c>
      <c r="G17" s="409" t="s">
        <v>673</v>
      </c>
      <c r="H17" s="410">
        <v>1</v>
      </c>
      <c r="I17" s="969"/>
      <c r="J17" s="408">
        <f>H17*I16</f>
        <v>0</v>
      </c>
      <c r="K17" s="1013"/>
      <c r="L17" s="974"/>
      <c r="M17" s="974"/>
    </row>
    <row r="18" spans="1:13" ht="15">
      <c r="A18" s="403">
        <v>16</v>
      </c>
      <c r="B18" s="1024"/>
      <c r="C18" s="974"/>
      <c r="D18" s="975"/>
      <c r="E18" s="975"/>
      <c r="F18" s="409" t="s">
        <v>674</v>
      </c>
      <c r="G18" s="409" t="s">
        <v>675</v>
      </c>
      <c r="H18" s="410">
        <v>3</v>
      </c>
      <c r="I18" s="969"/>
      <c r="J18" s="408">
        <f>H18*I16</f>
        <v>0</v>
      </c>
      <c r="K18" s="1013"/>
      <c r="L18" s="974"/>
      <c r="M18" s="974"/>
    </row>
    <row r="19" spans="1:13" ht="15">
      <c r="A19" s="387">
        <v>17</v>
      </c>
      <c r="B19" s="1024"/>
      <c r="C19" s="974"/>
      <c r="D19" s="975"/>
      <c r="E19" s="975"/>
      <c r="F19" s="409" t="s">
        <v>676</v>
      </c>
      <c r="G19" s="409" t="s">
        <v>677</v>
      </c>
      <c r="H19" s="410">
        <v>3</v>
      </c>
      <c r="I19" s="969"/>
      <c r="J19" s="408">
        <f>H19*I16</f>
        <v>0</v>
      </c>
      <c r="K19" s="1013"/>
      <c r="L19" s="974"/>
      <c r="M19" s="974"/>
    </row>
    <row r="20" spans="1:13" ht="15">
      <c r="A20" s="403">
        <v>18</v>
      </c>
      <c r="B20" s="1024"/>
      <c r="C20" s="974"/>
      <c r="D20" s="975"/>
      <c r="E20" s="975"/>
      <c r="F20" s="409" t="s">
        <v>678</v>
      </c>
      <c r="G20" s="409" t="s">
        <v>679</v>
      </c>
      <c r="H20" s="410">
        <v>10</v>
      </c>
      <c r="I20" s="969"/>
      <c r="J20" s="408">
        <f>H20*I16</f>
        <v>0</v>
      </c>
      <c r="K20" s="1013"/>
      <c r="L20" s="974"/>
      <c r="M20" s="974"/>
    </row>
    <row r="21" spans="1:13" ht="15">
      <c r="A21" s="387">
        <v>19</v>
      </c>
      <c r="B21" s="1024"/>
      <c r="C21" s="974"/>
      <c r="D21" s="975"/>
      <c r="E21" s="975"/>
      <c r="F21" s="409" t="s">
        <v>680</v>
      </c>
      <c r="G21" s="409" t="s">
        <v>681</v>
      </c>
      <c r="H21" s="410">
        <v>2</v>
      </c>
      <c r="I21" s="969"/>
      <c r="J21" s="408">
        <f>H21*I16</f>
        <v>0</v>
      </c>
      <c r="K21" s="1013"/>
      <c r="L21" s="974"/>
      <c r="M21" s="974"/>
    </row>
    <row r="22" spans="1:13" ht="15">
      <c r="A22" s="403">
        <v>20</v>
      </c>
      <c r="B22" s="1024"/>
      <c r="C22" s="974"/>
      <c r="D22" s="975"/>
      <c r="E22" s="975"/>
      <c r="F22" s="409" t="s">
        <v>682</v>
      </c>
      <c r="G22" s="409" t="s">
        <v>683</v>
      </c>
      <c r="H22" s="410">
        <v>1</v>
      </c>
      <c r="I22" s="969"/>
      <c r="J22" s="408">
        <f>H22*I16</f>
        <v>0</v>
      </c>
      <c r="K22" s="1013"/>
      <c r="L22" s="974"/>
      <c r="M22" s="974"/>
    </row>
    <row r="23" spans="1:13" ht="15">
      <c r="A23" s="387">
        <v>21</v>
      </c>
      <c r="B23" s="1024"/>
      <c r="C23" s="974" t="s">
        <v>684</v>
      </c>
      <c r="D23" s="975"/>
      <c r="E23" s="975" t="s">
        <v>685</v>
      </c>
      <c r="F23" s="409" t="s">
        <v>686</v>
      </c>
      <c r="G23" s="409" t="s">
        <v>670</v>
      </c>
      <c r="H23" s="410">
        <v>2</v>
      </c>
      <c r="I23" s="965"/>
      <c r="J23" s="408">
        <f>H23*I23</f>
        <v>0</v>
      </c>
      <c r="K23" s="1014"/>
      <c r="L23" s="1016" t="s">
        <v>634</v>
      </c>
      <c r="M23" s="974">
        <f>H.BOQ!L16</f>
        <v>0</v>
      </c>
    </row>
    <row r="24" spans="1:13" ht="15">
      <c r="A24" s="403">
        <v>22</v>
      </c>
      <c r="B24" s="1024"/>
      <c r="C24" s="974"/>
      <c r="D24" s="975"/>
      <c r="E24" s="975"/>
      <c r="F24" s="409" t="s">
        <v>687</v>
      </c>
      <c r="G24" s="409" t="s">
        <v>688</v>
      </c>
      <c r="H24" s="410">
        <v>1</v>
      </c>
      <c r="I24" s="969"/>
      <c r="J24" s="408">
        <f>H24*I23</f>
        <v>0</v>
      </c>
      <c r="K24" s="1014"/>
      <c r="L24" s="1017"/>
      <c r="M24" s="974"/>
    </row>
    <row r="25" spans="1:13" ht="15">
      <c r="A25" s="387">
        <v>23</v>
      </c>
      <c r="B25" s="1024"/>
      <c r="C25" s="974"/>
      <c r="D25" s="975"/>
      <c r="E25" s="975"/>
      <c r="F25" s="409" t="s">
        <v>674</v>
      </c>
      <c r="G25" s="409" t="s">
        <v>675</v>
      </c>
      <c r="H25" s="410">
        <v>3</v>
      </c>
      <c r="I25" s="969"/>
      <c r="J25" s="408">
        <f>H25*I23</f>
        <v>0</v>
      </c>
      <c r="K25" s="1014"/>
      <c r="L25" s="1017"/>
      <c r="M25" s="974"/>
    </row>
    <row r="26" spans="1:13" ht="15">
      <c r="A26" s="403">
        <v>24</v>
      </c>
      <c r="B26" s="1024"/>
      <c r="C26" s="974"/>
      <c r="D26" s="975"/>
      <c r="E26" s="975"/>
      <c r="F26" s="409" t="s">
        <v>676</v>
      </c>
      <c r="G26" s="409" t="s">
        <v>677</v>
      </c>
      <c r="H26" s="410">
        <v>3</v>
      </c>
      <c r="I26" s="969"/>
      <c r="J26" s="408">
        <f>H26*I23</f>
        <v>0</v>
      </c>
      <c r="K26" s="1014"/>
      <c r="L26" s="1017"/>
      <c r="M26" s="974"/>
    </row>
    <row r="27" spans="1:13" ht="15">
      <c r="A27" s="387">
        <v>25</v>
      </c>
      <c r="B27" s="1024"/>
      <c r="C27" s="974"/>
      <c r="D27" s="975"/>
      <c r="E27" s="975"/>
      <c r="F27" s="409" t="s">
        <v>678</v>
      </c>
      <c r="G27" s="409" t="s">
        <v>679</v>
      </c>
      <c r="H27" s="410">
        <v>15</v>
      </c>
      <c r="I27" s="969"/>
      <c r="J27" s="408">
        <f>H27*I23</f>
        <v>0</v>
      </c>
      <c r="K27" s="1014"/>
      <c r="L27" s="1017"/>
      <c r="M27" s="974"/>
    </row>
    <row r="28" spans="1:13" ht="15">
      <c r="A28" s="403">
        <v>26</v>
      </c>
      <c r="B28" s="1024"/>
      <c r="C28" s="974"/>
      <c r="D28" s="975"/>
      <c r="E28" s="975"/>
      <c r="F28" s="409" t="s">
        <v>689</v>
      </c>
      <c r="G28" s="409" t="s">
        <v>690</v>
      </c>
      <c r="H28" s="410">
        <v>2</v>
      </c>
      <c r="I28" s="969"/>
      <c r="J28" s="408">
        <f>H28*I23</f>
        <v>0</v>
      </c>
      <c r="K28" s="1014"/>
      <c r="L28" s="1017"/>
      <c r="M28" s="974"/>
    </row>
    <row r="29" spans="1:13" ht="15">
      <c r="A29" s="387">
        <v>27</v>
      </c>
      <c r="B29" s="1024"/>
      <c r="C29" s="974"/>
      <c r="D29" s="975"/>
      <c r="E29" s="975"/>
      <c r="F29" s="409" t="s">
        <v>682</v>
      </c>
      <c r="G29" s="409" t="s">
        <v>683</v>
      </c>
      <c r="H29" s="410">
        <v>1</v>
      </c>
      <c r="I29" s="969"/>
      <c r="J29" s="408">
        <f>H29*I23</f>
        <v>0</v>
      </c>
      <c r="K29" s="1015"/>
      <c r="L29" s="1018"/>
      <c r="M29" s="974"/>
    </row>
    <row r="30" spans="1:13" ht="15">
      <c r="A30" s="403">
        <v>28</v>
      </c>
      <c r="B30" s="1024"/>
      <c r="C30" s="974" t="s">
        <v>691</v>
      </c>
      <c r="D30" s="975"/>
      <c r="E30" s="975" t="s">
        <v>692</v>
      </c>
      <c r="F30" s="409" t="s">
        <v>693</v>
      </c>
      <c r="G30" s="409" t="s">
        <v>694</v>
      </c>
      <c r="H30" s="410">
        <v>2</v>
      </c>
      <c r="I30" s="965"/>
      <c r="J30" s="408">
        <f>H30*I30</f>
        <v>0</v>
      </c>
      <c r="K30" s="1008" t="s">
        <v>695</v>
      </c>
      <c r="L30" s="982" t="s">
        <v>634</v>
      </c>
      <c r="M30" s="974">
        <f>H.BOQ!L17</f>
        <v>0</v>
      </c>
    </row>
    <row r="31" spans="1:13" ht="24.75" customHeight="1">
      <c r="A31" s="387">
        <v>29</v>
      </c>
      <c r="B31" s="1024"/>
      <c r="C31" s="974"/>
      <c r="D31" s="1011"/>
      <c r="E31" s="1011"/>
      <c r="F31" s="409" t="s">
        <v>696</v>
      </c>
      <c r="G31" s="409" t="s">
        <v>697</v>
      </c>
      <c r="H31" s="410">
        <v>1</v>
      </c>
      <c r="I31" s="965"/>
      <c r="J31" s="408">
        <f>H31*I30</f>
        <v>0</v>
      </c>
      <c r="K31" s="1009"/>
      <c r="L31" s="974"/>
      <c r="M31" s="974"/>
    </row>
    <row r="32" spans="1:13" ht="24.75" customHeight="1">
      <c r="A32" s="403">
        <v>30</v>
      </c>
      <c r="B32" s="1024"/>
      <c r="C32" s="974" t="s">
        <v>698</v>
      </c>
      <c r="D32" s="975"/>
      <c r="E32" s="975" t="s">
        <v>699</v>
      </c>
      <c r="F32" s="409" t="s">
        <v>693</v>
      </c>
      <c r="G32" s="409" t="s">
        <v>694</v>
      </c>
      <c r="H32" s="410">
        <v>2</v>
      </c>
      <c r="I32" s="965"/>
      <c r="J32" s="408">
        <f>H32*I32</f>
        <v>0</v>
      </c>
      <c r="K32" s="1009"/>
      <c r="L32" s="982" t="s">
        <v>634</v>
      </c>
      <c r="M32" s="974">
        <f>H.BOQ!L18</f>
        <v>0</v>
      </c>
    </row>
    <row r="33" spans="1:13" ht="28.5" customHeight="1">
      <c r="A33" s="387">
        <v>31</v>
      </c>
      <c r="B33" s="1024"/>
      <c r="C33" s="974"/>
      <c r="D33" s="975"/>
      <c r="E33" s="975"/>
      <c r="F33" s="409" t="s">
        <v>700</v>
      </c>
      <c r="G33" s="409" t="s">
        <v>701</v>
      </c>
      <c r="H33" s="410">
        <v>1</v>
      </c>
      <c r="I33" s="965"/>
      <c r="J33" s="408">
        <f>H33*I32</f>
        <v>0</v>
      </c>
      <c r="K33" s="1009"/>
      <c r="L33" s="974"/>
      <c r="M33" s="974"/>
    </row>
    <row r="34" spans="1:13" ht="16.5" customHeight="1">
      <c r="A34" s="403">
        <v>32</v>
      </c>
      <c r="B34" s="1024"/>
      <c r="C34" s="974" t="s">
        <v>702</v>
      </c>
      <c r="D34" s="975"/>
      <c r="E34" s="975" t="s">
        <v>703</v>
      </c>
      <c r="F34" s="409" t="s">
        <v>693</v>
      </c>
      <c r="G34" s="409" t="s">
        <v>694</v>
      </c>
      <c r="H34" s="410">
        <v>2</v>
      </c>
      <c r="I34" s="965"/>
      <c r="J34" s="408">
        <f>H34*I34</f>
        <v>0</v>
      </c>
      <c r="K34" s="1009"/>
      <c r="L34" s="982" t="s">
        <v>634</v>
      </c>
      <c r="M34" s="974">
        <f>H.BOQ!L19</f>
        <v>0</v>
      </c>
    </row>
    <row r="35" spans="1:13" ht="29.25" customHeight="1">
      <c r="A35" s="387">
        <v>33</v>
      </c>
      <c r="B35" s="1024"/>
      <c r="C35" s="974"/>
      <c r="D35" s="1011"/>
      <c r="E35" s="1011"/>
      <c r="F35" s="409" t="s">
        <v>704</v>
      </c>
      <c r="G35" s="409" t="s">
        <v>705</v>
      </c>
      <c r="H35" s="410">
        <v>1</v>
      </c>
      <c r="I35" s="965"/>
      <c r="J35" s="408">
        <f>H35*I34</f>
        <v>0</v>
      </c>
      <c r="K35" s="1009"/>
      <c r="L35" s="974"/>
      <c r="M35" s="974"/>
    </row>
    <row r="36" spans="1:13" ht="28.5" customHeight="1">
      <c r="A36" s="403">
        <v>34</v>
      </c>
      <c r="B36" s="1024"/>
      <c r="C36" s="974" t="s">
        <v>706</v>
      </c>
      <c r="D36" s="975"/>
      <c r="E36" s="975" t="s">
        <v>707</v>
      </c>
      <c r="F36" s="409" t="s">
        <v>693</v>
      </c>
      <c r="G36" s="409" t="s">
        <v>694</v>
      </c>
      <c r="H36" s="410">
        <v>2</v>
      </c>
      <c r="I36" s="965"/>
      <c r="J36" s="408">
        <f>H36*I36</f>
        <v>0</v>
      </c>
      <c r="K36" s="1009"/>
      <c r="L36" s="982" t="s">
        <v>634</v>
      </c>
      <c r="M36" s="974">
        <f>H.BOQ!L20</f>
        <v>0</v>
      </c>
    </row>
    <row r="37" spans="1:13" ht="15">
      <c r="A37" s="387">
        <v>35</v>
      </c>
      <c r="B37" s="1024"/>
      <c r="C37" s="974"/>
      <c r="D37" s="975"/>
      <c r="E37" s="975"/>
      <c r="F37" s="409" t="s">
        <v>708</v>
      </c>
      <c r="G37" s="409" t="s">
        <v>709</v>
      </c>
      <c r="H37" s="410">
        <v>1</v>
      </c>
      <c r="I37" s="965"/>
      <c r="J37" s="408">
        <f>H37*I36</f>
        <v>0</v>
      </c>
      <c r="K37" s="1010"/>
      <c r="L37" s="974"/>
      <c r="M37" s="974"/>
    </row>
    <row r="38" spans="1:13" ht="26.4">
      <c r="A38" s="403">
        <v>36</v>
      </c>
      <c r="B38" s="1024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1024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1024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1024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1024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90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90"/>
      <c r="C44" s="974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72"/>
      <c r="J44" s="408"/>
      <c r="K44" s="992" t="s">
        <v>728</v>
      </c>
      <c r="L44" s="427"/>
      <c r="M44" s="973">
        <f>M43</f>
        <v>3</v>
      </c>
    </row>
    <row r="45" spans="1:13" ht="15">
      <c r="A45" s="387">
        <v>43</v>
      </c>
      <c r="B45" s="990"/>
      <c r="C45" s="991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72"/>
      <c r="J45" s="408"/>
      <c r="K45" s="993"/>
      <c r="L45" s="428"/>
      <c r="M45" s="994"/>
    </row>
    <row r="46" spans="1:13">
      <c r="A46" s="403">
        <v>44</v>
      </c>
      <c r="B46" s="990"/>
      <c r="C46" s="995" t="s">
        <v>731</v>
      </c>
      <c r="D46" s="975"/>
      <c r="E46" s="975" t="s">
        <v>732</v>
      </c>
      <c r="F46" s="409" t="s">
        <v>643</v>
      </c>
      <c r="G46" s="409" t="s">
        <v>327</v>
      </c>
      <c r="H46" s="410">
        <v>1</v>
      </c>
      <c r="I46" s="996"/>
      <c r="J46" s="408">
        <f>H46*I46</f>
        <v>0</v>
      </c>
      <c r="K46" s="983" t="s">
        <v>733</v>
      </c>
      <c r="L46" s="429"/>
      <c r="M46" s="984">
        <v>1</v>
      </c>
    </row>
    <row r="47" spans="1:13">
      <c r="A47" s="387">
        <v>45</v>
      </c>
      <c r="B47" s="990"/>
      <c r="C47" s="995"/>
      <c r="D47" s="975"/>
      <c r="E47" s="975"/>
      <c r="F47" s="409" t="s">
        <v>646</v>
      </c>
      <c r="G47" s="409" t="s">
        <v>328</v>
      </c>
      <c r="H47" s="410" t="s">
        <v>320</v>
      </c>
      <c r="I47" s="997"/>
      <c r="J47" s="408">
        <f>H47*I46</f>
        <v>0</v>
      </c>
      <c r="K47" s="975"/>
      <c r="L47" s="430"/>
      <c r="M47" s="985"/>
    </row>
    <row r="48" spans="1:13">
      <c r="A48" s="403">
        <v>46</v>
      </c>
      <c r="B48" s="990"/>
      <c r="C48" s="995"/>
      <c r="D48" s="975"/>
      <c r="E48" s="975"/>
      <c r="F48" s="409" t="s">
        <v>648</v>
      </c>
      <c r="G48" s="409" t="s">
        <v>329</v>
      </c>
      <c r="H48" s="410">
        <v>10</v>
      </c>
      <c r="I48" s="997"/>
      <c r="J48" s="408">
        <f>H48*I46</f>
        <v>0</v>
      </c>
      <c r="K48" s="975"/>
      <c r="L48" s="430"/>
      <c r="M48" s="985"/>
    </row>
    <row r="49" spans="1:13">
      <c r="A49" s="387">
        <v>47</v>
      </c>
      <c r="B49" s="990"/>
      <c r="C49" s="995"/>
      <c r="D49" s="975"/>
      <c r="E49" s="975"/>
      <c r="F49" s="409" t="s">
        <v>650</v>
      </c>
      <c r="G49" s="409" t="s">
        <v>734</v>
      </c>
      <c r="H49" s="410">
        <v>1</v>
      </c>
      <c r="I49" s="998"/>
      <c r="J49" s="408">
        <f>H49*I46</f>
        <v>0</v>
      </c>
      <c r="K49" s="975"/>
      <c r="L49" s="431"/>
      <c r="M49" s="986"/>
    </row>
    <row r="50" spans="1:13" ht="26.4">
      <c r="A50" s="403">
        <v>48</v>
      </c>
      <c r="B50" s="990"/>
      <c r="C50" s="995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987" t="s">
        <v>737</v>
      </c>
      <c r="L50" s="432"/>
      <c r="M50" s="409">
        <f>H.BOQ!L23</f>
        <v>1</v>
      </c>
    </row>
    <row r="51" spans="1:13" ht="26.4">
      <c r="A51" s="387">
        <v>49</v>
      </c>
      <c r="B51" s="990"/>
      <c r="C51" s="995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988"/>
      <c r="L51" s="433"/>
      <c r="M51" s="409">
        <f>H.BOQ!L24</f>
        <v>0</v>
      </c>
    </row>
    <row r="52" spans="1:13" ht="26.4">
      <c r="A52" s="403">
        <v>50</v>
      </c>
      <c r="B52" s="990"/>
      <c r="C52" s="995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989"/>
      <c r="L52" s="434"/>
      <c r="M52" s="409">
        <f>H.BOQ!L25</f>
        <v>0</v>
      </c>
    </row>
    <row r="53" spans="1:13" ht="14.4">
      <c r="A53" s="387">
        <v>51</v>
      </c>
      <c r="B53" s="990"/>
      <c r="C53" s="995"/>
      <c r="D53" s="999"/>
      <c r="E53" s="999" t="s">
        <v>744</v>
      </c>
      <c r="F53" s="435" t="s">
        <v>745</v>
      </c>
      <c r="G53" s="435" t="s">
        <v>334</v>
      </c>
      <c r="H53" s="410" t="s">
        <v>320</v>
      </c>
      <c r="I53" s="996"/>
      <c r="J53" s="408">
        <f>H53*I53</f>
        <v>0</v>
      </c>
      <c r="K53" s="1001" t="s">
        <v>746</v>
      </c>
      <c r="L53" s="436"/>
      <c r="M53" s="1003">
        <f>M81+M83</f>
        <v>0</v>
      </c>
    </row>
    <row r="54" spans="1:13">
      <c r="A54" s="403">
        <v>52</v>
      </c>
      <c r="B54" s="990"/>
      <c r="C54" s="995"/>
      <c r="D54" s="999"/>
      <c r="E54" s="999"/>
      <c r="F54" s="435" t="s">
        <v>747</v>
      </c>
      <c r="G54" s="435" t="s">
        <v>337</v>
      </c>
      <c r="H54" s="410" t="s">
        <v>330</v>
      </c>
      <c r="I54" s="1000"/>
      <c r="J54" s="408">
        <f>H54*I53</f>
        <v>0</v>
      </c>
      <c r="K54" s="1002"/>
      <c r="L54" s="437"/>
      <c r="M54" s="1004"/>
    </row>
    <row r="55" spans="1:13" ht="26.4">
      <c r="A55" s="387">
        <v>53</v>
      </c>
      <c r="B55" s="990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90"/>
      <c r="C56" s="974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5"/>
      <c r="J56" s="408">
        <f>H56*I56</f>
        <v>0</v>
      </c>
      <c r="K56" s="971" t="s">
        <v>751</v>
      </c>
      <c r="L56" s="439"/>
      <c r="M56" s="973">
        <f>M55</f>
        <v>3</v>
      </c>
    </row>
    <row r="57" spans="1:13" ht="16.5" customHeight="1">
      <c r="A57" s="387">
        <v>55</v>
      </c>
      <c r="B57" s="990"/>
      <c r="C57" s="974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5"/>
      <c r="J57" s="408">
        <f>H57*I56</f>
        <v>0</v>
      </c>
      <c r="K57" s="972"/>
      <c r="L57" s="440"/>
      <c r="M57" s="973"/>
    </row>
    <row r="58" spans="1:13">
      <c r="A58" s="403">
        <v>56</v>
      </c>
      <c r="B58" s="990"/>
      <c r="C58" s="974" t="s">
        <v>667</v>
      </c>
      <c r="D58" s="975"/>
      <c r="E58" s="975" t="s">
        <v>754</v>
      </c>
      <c r="F58" s="409" t="s">
        <v>686</v>
      </c>
      <c r="G58" s="409" t="s">
        <v>321</v>
      </c>
      <c r="H58" s="410">
        <v>2</v>
      </c>
      <c r="I58" s="976"/>
      <c r="J58" s="408">
        <f>H58*I58</f>
        <v>0</v>
      </c>
      <c r="K58" s="979" t="s">
        <v>755</v>
      </c>
      <c r="L58" s="441"/>
      <c r="M58" s="974">
        <f>H.BOQ!L27</f>
        <v>3</v>
      </c>
    </row>
    <row r="59" spans="1:13">
      <c r="A59" s="387">
        <v>57</v>
      </c>
      <c r="B59" s="990"/>
      <c r="C59" s="974"/>
      <c r="D59" s="975"/>
      <c r="E59" s="975"/>
      <c r="F59" s="409" t="s">
        <v>756</v>
      </c>
      <c r="G59" s="409" t="s">
        <v>335</v>
      </c>
      <c r="H59" s="410">
        <v>2</v>
      </c>
      <c r="I59" s="977"/>
      <c r="J59" s="408">
        <f>H59*I58</f>
        <v>0</v>
      </c>
      <c r="K59" s="980"/>
      <c r="L59" s="442"/>
      <c r="M59" s="974"/>
    </row>
    <row r="60" spans="1:13">
      <c r="A60" s="403">
        <v>58</v>
      </c>
      <c r="B60" s="990"/>
      <c r="C60" s="974"/>
      <c r="D60" s="975"/>
      <c r="E60" s="975"/>
      <c r="F60" s="409" t="s">
        <v>674</v>
      </c>
      <c r="G60" s="409" t="s">
        <v>322</v>
      </c>
      <c r="H60" s="410">
        <v>3</v>
      </c>
      <c r="I60" s="977"/>
      <c r="J60" s="408">
        <f>H60*I58</f>
        <v>0</v>
      </c>
      <c r="K60" s="980"/>
      <c r="L60" s="442"/>
      <c r="M60" s="974"/>
    </row>
    <row r="61" spans="1:13">
      <c r="A61" s="387">
        <v>59</v>
      </c>
      <c r="B61" s="990"/>
      <c r="C61" s="974"/>
      <c r="D61" s="975"/>
      <c r="E61" s="975"/>
      <c r="F61" s="409" t="s">
        <v>676</v>
      </c>
      <c r="G61" s="409" t="s">
        <v>323</v>
      </c>
      <c r="H61" s="410">
        <v>3</v>
      </c>
      <c r="I61" s="977"/>
      <c r="J61" s="408">
        <f>H61*I58</f>
        <v>0</v>
      </c>
      <c r="K61" s="980"/>
      <c r="L61" s="442"/>
      <c r="M61" s="974"/>
    </row>
    <row r="62" spans="1:13">
      <c r="A62" s="403">
        <v>60</v>
      </c>
      <c r="B62" s="990"/>
      <c r="C62" s="974"/>
      <c r="D62" s="975"/>
      <c r="E62" s="975"/>
      <c r="F62" s="409" t="s">
        <v>678</v>
      </c>
      <c r="G62" s="409" t="s">
        <v>324</v>
      </c>
      <c r="H62" s="410">
        <v>10</v>
      </c>
      <c r="I62" s="977"/>
      <c r="J62" s="408">
        <f>H62*I58</f>
        <v>0</v>
      </c>
      <c r="K62" s="980"/>
      <c r="L62" s="442"/>
      <c r="M62" s="974"/>
    </row>
    <row r="63" spans="1:13">
      <c r="A63" s="387">
        <v>61</v>
      </c>
      <c r="B63" s="990"/>
      <c r="C63" s="974"/>
      <c r="D63" s="975"/>
      <c r="E63" s="975"/>
      <c r="F63" s="409" t="s">
        <v>680</v>
      </c>
      <c r="G63" s="409" t="s">
        <v>325</v>
      </c>
      <c r="H63" s="410">
        <v>2</v>
      </c>
      <c r="I63" s="977"/>
      <c r="J63" s="408">
        <f>H63*I58</f>
        <v>0</v>
      </c>
      <c r="K63" s="980"/>
      <c r="L63" s="442"/>
      <c r="M63" s="974"/>
    </row>
    <row r="64" spans="1:13">
      <c r="A64" s="403">
        <v>62</v>
      </c>
      <c r="B64" s="990"/>
      <c r="C64" s="974"/>
      <c r="D64" s="975"/>
      <c r="E64" s="975"/>
      <c r="F64" s="409" t="s">
        <v>682</v>
      </c>
      <c r="G64" s="409" t="s">
        <v>326</v>
      </c>
      <c r="H64" s="410">
        <v>1</v>
      </c>
      <c r="I64" s="978"/>
      <c r="J64" s="408">
        <f>H64*I58</f>
        <v>0</v>
      </c>
      <c r="K64" s="980"/>
      <c r="L64" s="442"/>
      <c r="M64" s="974"/>
    </row>
    <row r="65" spans="1:13">
      <c r="A65" s="387">
        <v>63</v>
      </c>
      <c r="B65" s="990"/>
      <c r="C65" s="974" t="s">
        <v>684</v>
      </c>
      <c r="D65" s="975"/>
      <c r="E65" s="975" t="s">
        <v>757</v>
      </c>
      <c r="F65" s="409" t="s">
        <v>686</v>
      </c>
      <c r="G65" s="409" t="s">
        <v>321</v>
      </c>
      <c r="H65" s="410">
        <v>2</v>
      </c>
      <c r="I65" s="976"/>
      <c r="J65" s="408">
        <f>H65*I65</f>
        <v>0</v>
      </c>
      <c r="K65" s="980"/>
      <c r="L65" s="442"/>
      <c r="M65" s="974">
        <f>H.BOQ!L28</f>
        <v>0</v>
      </c>
    </row>
    <row r="66" spans="1:13">
      <c r="A66" s="403">
        <v>64</v>
      </c>
      <c r="B66" s="990"/>
      <c r="C66" s="974"/>
      <c r="D66" s="975"/>
      <c r="E66" s="975"/>
      <c r="F66" s="409" t="s">
        <v>756</v>
      </c>
      <c r="G66" s="409" t="s">
        <v>335</v>
      </c>
      <c r="H66" s="410">
        <v>2</v>
      </c>
      <c r="I66" s="977"/>
      <c r="J66" s="408">
        <f>H66*I65</f>
        <v>0</v>
      </c>
      <c r="K66" s="980"/>
      <c r="L66" s="442"/>
      <c r="M66" s="974"/>
    </row>
    <row r="67" spans="1:13">
      <c r="A67" s="387">
        <v>65</v>
      </c>
      <c r="B67" s="990"/>
      <c r="C67" s="974"/>
      <c r="D67" s="975"/>
      <c r="E67" s="975"/>
      <c r="F67" s="409" t="s">
        <v>674</v>
      </c>
      <c r="G67" s="409" t="s">
        <v>322</v>
      </c>
      <c r="H67" s="410">
        <v>3</v>
      </c>
      <c r="I67" s="977"/>
      <c r="J67" s="408">
        <f>H67*I65</f>
        <v>0</v>
      </c>
      <c r="K67" s="980"/>
      <c r="L67" s="442"/>
      <c r="M67" s="974"/>
    </row>
    <row r="68" spans="1:13">
      <c r="A68" s="403">
        <v>66</v>
      </c>
      <c r="B68" s="990"/>
      <c r="C68" s="974"/>
      <c r="D68" s="975"/>
      <c r="E68" s="975"/>
      <c r="F68" s="409" t="s">
        <v>676</v>
      </c>
      <c r="G68" s="409" t="s">
        <v>323</v>
      </c>
      <c r="H68" s="410">
        <v>3</v>
      </c>
      <c r="I68" s="977"/>
      <c r="J68" s="408">
        <f>H68*I65</f>
        <v>0</v>
      </c>
      <c r="K68" s="980"/>
      <c r="L68" s="442"/>
      <c r="M68" s="974"/>
    </row>
    <row r="69" spans="1:13">
      <c r="A69" s="387">
        <v>67</v>
      </c>
      <c r="B69" s="990"/>
      <c r="C69" s="974"/>
      <c r="D69" s="975"/>
      <c r="E69" s="975"/>
      <c r="F69" s="409" t="s">
        <v>678</v>
      </c>
      <c r="G69" s="409" t="s">
        <v>324</v>
      </c>
      <c r="H69" s="410">
        <v>15</v>
      </c>
      <c r="I69" s="977"/>
      <c r="J69" s="408">
        <f>H69*I65</f>
        <v>0</v>
      </c>
      <c r="K69" s="980"/>
      <c r="L69" s="442"/>
      <c r="M69" s="974"/>
    </row>
    <row r="70" spans="1:13">
      <c r="A70" s="403">
        <v>68</v>
      </c>
      <c r="B70" s="990"/>
      <c r="C70" s="974"/>
      <c r="D70" s="975"/>
      <c r="E70" s="975"/>
      <c r="F70" s="409" t="s">
        <v>758</v>
      </c>
      <c r="G70" s="409" t="s">
        <v>759</v>
      </c>
      <c r="H70" s="410">
        <v>2</v>
      </c>
      <c r="I70" s="977"/>
      <c r="J70" s="408">
        <f>H70*I65</f>
        <v>0</v>
      </c>
      <c r="K70" s="980"/>
      <c r="L70" s="442"/>
      <c r="M70" s="974"/>
    </row>
    <row r="71" spans="1:13">
      <c r="A71" s="387">
        <v>69</v>
      </c>
      <c r="B71" s="990"/>
      <c r="C71" s="974"/>
      <c r="D71" s="975"/>
      <c r="E71" s="975"/>
      <c r="F71" s="409" t="s">
        <v>682</v>
      </c>
      <c r="G71" s="409" t="s">
        <v>326</v>
      </c>
      <c r="H71" s="410">
        <v>1</v>
      </c>
      <c r="I71" s="978"/>
      <c r="J71" s="408">
        <f>H71*I65</f>
        <v>0</v>
      </c>
      <c r="K71" s="981"/>
      <c r="L71" s="443"/>
      <c r="M71" s="974"/>
    </row>
    <row r="72" spans="1:13" ht="39.6">
      <c r="A72" s="403">
        <v>70</v>
      </c>
      <c r="B72" s="990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1005" t="s">
        <v>763</v>
      </c>
      <c r="L72" s="444"/>
      <c r="M72" s="397">
        <f>H.BOQ!L29</f>
        <v>3</v>
      </c>
    </row>
    <row r="73" spans="1:13" ht="39.6">
      <c r="A73" s="387">
        <v>71</v>
      </c>
      <c r="B73" s="990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6"/>
      <c r="L73" s="445"/>
      <c r="M73" s="397">
        <f>H.BOQ!L30</f>
        <v>0</v>
      </c>
    </row>
    <row r="74" spans="1:13" ht="39.6">
      <c r="A74" s="403">
        <v>72</v>
      </c>
      <c r="B74" s="990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6"/>
      <c r="L74" s="445"/>
      <c r="M74" s="397">
        <f>H.BOQ!L31</f>
        <v>0</v>
      </c>
    </row>
    <row r="75" spans="1:13" ht="39.6">
      <c r="A75" s="387">
        <v>73</v>
      </c>
      <c r="B75" s="990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7"/>
      <c r="L75" s="446"/>
      <c r="M75" s="397">
        <f>H.BOQ!L32</f>
        <v>0</v>
      </c>
    </row>
    <row r="76" spans="1:13" ht="26.4">
      <c r="A76" s="403">
        <v>74</v>
      </c>
      <c r="B76" s="990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240</v>
      </c>
    </row>
    <row r="77" spans="1:13" ht="15.6">
      <c r="A77" s="387">
        <v>75</v>
      </c>
      <c r="B77" s="990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3</v>
      </c>
    </row>
    <row r="78" spans="1:13" ht="26.4">
      <c r="A78" s="403">
        <v>76</v>
      </c>
      <c r="B78" s="990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40</v>
      </c>
    </row>
    <row r="79" spans="1:13" ht="15.6">
      <c r="A79" s="387">
        <v>77</v>
      </c>
      <c r="B79" s="990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90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>
        <f>M76/M55/1.5</f>
        <v>53.333333333333336</v>
      </c>
    </row>
    <row r="81" spans="1:13" ht="26.4">
      <c r="A81" s="387">
        <v>79</v>
      </c>
      <c r="B81" s="964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5"/>
      <c r="J81" s="408">
        <f>H81*I81</f>
        <v>0</v>
      </c>
      <c r="K81" s="966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64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5"/>
      <c r="J82" s="408"/>
      <c r="K82" s="966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967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5"/>
      <c r="J83" s="408">
        <f>H83*I83</f>
        <v>0</v>
      </c>
      <c r="K83" s="966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968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5"/>
      <c r="J84" s="408"/>
      <c r="K84" s="966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970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5"/>
      <c r="J85" s="408"/>
      <c r="K85" s="966"/>
      <c r="L85" s="449" t="s">
        <v>660</v>
      </c>
      <c r="M85" s="397">
        <f>H.BOQ!L38</f>
        <v>156</v>
      </c>
    </row>
    <row r="86" spans="1:13" ht="14.25" customHeight="1">
      <c r="A86" s="403">
        <v>86</v>
      </c>
      <c r="B86" s="968"/>
      <c r="C86" s="397" t="s">
        <v>597</v>
      </c>
      <c r="E86" s="408" t="s">
        <v>792</v>
      </c>
      <c r="G86" s="396"/>
      <c r="H86" s="396"/>
      <c r="I86" s="965"/>
      <c r="J86" s="408">
        <f>H84*I83</f>
        <v>0</v>
      </c>
      <c r="K86" s="969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 t="str">
        <f>H.BOQ!L40</f>
        <v>1</v>
      </c>
    </row>
    <row r="88" spans="1:13" ht="14.4">
      <c r="A88" s="387">
        <v>90</v>
      </c>
      <c r="B88" s="956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957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956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957"/>
      <c r="L89" s="452"/>
      <c r="M89" s="397">
        <f>H.BOQ!L42</f>
        <v>0</v>
      </c>
    </row>
    <row r="90" spans="1:13" ht="14.25" customHeight="1">
      <c r="A90" s="387">
        <v>92</v>
      </c>
      <c r="B90" s="956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957"/>
      <c r="L90" s="452"/>
      <c r="M90" s="397" t="str">
        <f>H.BOQ!L43</f>
        <v>20</v>
      </c>
    </row>
    <row r="91" spans="1:13" ht="14.25" customHeight="1">
      <c r="A91" s="403">
        <v>93</v>
      </c>
      <c r="B91" s="956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957"/>
      <c r="L91" s="452"/>
      <c r="M91" s="397">
        <f>H.BOQ!L44</f>
        <v>0</v>
      </c>
    </row>
    <row r="92" spans="1:13" ht="14.25" customHeight="1">
      <c r="A92" s="387">
        <v>94</v>
      </c>
      <c r="B92" s="956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957"/>
      <c r="L92" s="452"/>
      <c r="M92" s="397">
        <f>H.BOQ!L45</f>
        <v>3</v>
      </c>
    </row>
    <row r="93" spans="1:13" ht="14.25" customHeight="1">
      <c r="A93" s="387">
        <v>95</v>
      </c>
      <c r="B93" s="956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957"/>
      <c r="L93" s="452"/>
      <c r="M93" s="397">
        <f>H.BOQ!L46</f>
        <v>0</v>
      </c>
    </row>
    <row r="94" spans="1:13" ht="15" customHeight="1">
      <c r="A94" s="403">
        <v>96</v>
      </c>
      <c r="B94" s="956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957"/>
      <c r="L94" s="452"/>
      <c r="M94" s="397">
        <f>H.BOQ!L47</f>
        <v>0</v>
      </c>
    </row>
    <row r="95" spans="1:13" ht="16.5" customHeight="1">
      <c r="A95" s="387">
        <v>97</v>
      </c>
      <c r="B95" s="958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958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959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60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60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61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2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2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3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3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0" zoomScaleNormal="100" zoomScaleSheetLayoutView="100" workbookViewId="0">
      <selection activeCell="K17" sqref="K17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5" t="s">
        <v>181</v>
      </c>
      <c r="F3" s="802"/>
      <c r="G3" s="802"/>
      <c r="H3" s="802"/>
      <c r="I3" s="802"/>
      <c r="J3" s="802"/>
      <c r="K3" s="907"/>
      <c r="L3" s="914"/>
      <c r="M3" s="915"/>
      <c r="N3" s="233"/>
      <c r="O3" s="233"/>
    </row>
    <row r="4" spans="1:22" ht="17.399999999999999">
      <c r="A4" s="223"/>
      <c r="B4" s="180"/>
      <c r="C4" s="215"/>
      <c r="D4" s="470"/>
      <c r="E4" s="908"/>
      <c r="F4" s="909"/>
      <c r="G4" s="909"/>
      <c r="H4" s="909"/>
      <c r="I4" s="909"/>
      <c r="J4" s="909"/>
      <c r="K4" s="910"/>
      <c r="L4" s="916"/>
      <c r="M4" s="917"/>
      <c r="N4" s="233"/>
      <c r="O4" s="233"/>
    </row>
    <row r="5" spans="1:22" ht="17.399999999999999">
      <c r="A5" s="223"/>
      <c r="B5" s="180"/>
      <c r="C5" s="215"/>
      <c r="D5" s="470"/>
      <c r="E5" s="908"/>
      <c r="F5" s="909"/>
      <c r="G5" s="909"/>
      <c r="H5" s="909"/>
      <c r="I5" s="909"/>
      <c r="J5" s="909"/>
      <c r="K5" s="910"/>
      <c r="L5" s="916"/>
      <c r="M5" s="917"/>
      <c r="N5" s="233"/>
      <c r="O5" s="233"/>
    </row>
    <row r="6" spans="1:22" ht="21.6" thickBot="1">
      <c r="A6" s="223"/>
      <c r="B6" s="180"/>
      <c r="C6" s="216"/>
      <c r="D6" s="218"/>
      <c r="E6" s="911"/>
      <c r="F6" s="912"/>
      <c r="G6" s="912"/>
      <c r="H6" s="912"/>
      <c r="I6" s="912"/>
      <c r="J6" s="912"/>
      <c r="K6" s="913"/>
      <c r="L6" s="918"/>
      <c r="M6" s="919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LB11359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6" t="s">
        <v>859</v>
      </c>
      <c r="D9" s="1037"/>
      <c r="E9" s="1037"/>
      <c r="F9" s="1037"/>
      <c r="G9" s="1037"/>
      <c r="H9" s="1037"/>
      <c r="I9" s="1037"/>
      <c r="J9" s="1037"/>
      <c r="K9" s="1037"/>
      <c r="L9" s="1037"/>
      <c r="M9" s="1038"/>
      <c r="N9" s="465"/>
      <c r="O9" s="465"/>
    </row>
    <row r="10" spans="1:22" ht="36.75" customHeight="1">
      <c r="A10" s="462"/>
      <c r="B10" s="462"/>
      <c r="C10" s="483" t="s">
        <v>837</v>
      </c>
      <c r="D10" s="1033" t="s">
        <v>838</v>
      </c>
      <c r="E10" s="1033"/>
      <c r="F10" s="1033" t="s">
        <v>839</v>
      </c>
      <c r="G10" s="1033"/>
      <c r="H10" s="1033"/>
      <c r="I10" s="484" t="s">
        <v>840</v>
      </c>
      <c r="J10" s="484" t="s">
        <v>841</v>
      </c>
      <c r="K10" s="484" t="s">
        <v>842</v>
      </c>
      <c r="L10" s="1034" t="s">
        <v>179</v>
      </c>
      <c r="M10" s="1035"/>
      <c r="N10" s="465"/>
      <c r="O10" s="465"/>
    </row>
    <row r="11" spans="1:22" ht="36.75" customHeight="1">
      <c r="A11" s="462"/>
      <c r="B11" s="462"/>
      <c r="C11" s="504">
        <v>1</v>
      </c>
      <c r="D11" s="1027" t="s">
        <v>843</v>
      </c>
      <c r="E11" s="1028"/>
      <c r="F11" s="1026" t="s">
        <v>844</v>
      </c>
      <c r="G11" s="1026"/>
      <c r="H11" s="1026"/>
      <c r="I11" s="535" t="s">
        <v>1060</v>
      </c>
      <c r="J11" s="505" t="s">
        <v>1075</v>
      </c>
      <c r="K11" s="505" t="s">
        <v>1074</v>
      </c>
      <c r="L11" s="1026"/>
      <c r="M11" s="950"/>
      <c r="N11" s="465"/>
      <c r="O11" s="465"/>
      <c r="R11" s="1027" t="s">
        <v>843</v>
      </c>
      <c r="S11" s="1028"/>
      <c r="T11" s="1026" t="s">
        <v>844</v>
      </c>
      <c r="U11" s="1026"/>
      <c r="V11" s="1026"/>
    </row>
    <row r="12" spans="1:22" ht="36.75" customHeight="1">
      <c r="A12" s="462"/>
      <c r="B12" s="462"/>
      <c r="C12" s="504">
        <v>2</v>
      </c>
      <c r="D12" s="1029"/>
      <c r="E12" s="1030"/>
      <c r="F12" s="1026" t="s">
        <v>847</v>
      </c>
      <c r="G12" s="1026"/>
      <c r="H12" s="1026"/>
      <c r="I12" s="505"/>
      <c r="J12" s="505"/>
      <c r="K12" s="505"/>
      <c r="L12" s="1026"/>
      <c r="M12" s="950"/>
      <c r="N12" s="465"/>
      <c r="O12" s="465"/>
      <c r="R12" s="1029"/>
      <c r="S12" s="1030"/>
      <c r="T12" s="1026" t="s">
        <v>847</v>
      </c>
      <c r="U12" s="1026"/>
      <c r="V12" s="1026"/>
    </row>
    <row r="13" spans="1:22" ht="36.75" customHeight="1">
      <c r="A13" s="462"/>
      <c r="B13" s="462"/>
      <c r="C13" s="504">
        <v>3</v>
      </c>
      <c r="D13" s="1027" t="s">
        <v>1033</v>
      </c>
      <c r="E13" s="1028"/>
      <c r="F13" s="920" t="s">
        <v>845</v>
      </c>
      <c r="G13" s="922"/>
      <c r="H13" s="921"/>
      <c r="I13" s="535" t="s">
        <v>1060</v>
      </c>
      <c r="J13" s="535" t="s">
        <v>1075</v>
      </c>
      <c r="K13" s="535" t="s">
        <v>1076</v>
      </c>
      <c r="L13" s="920"/>
      <c r="M13" s="1040"/>
      <c r="N13" s="465"/>
      <c r="O13" s="465"/>
      <c r="R13" s="1027" t="s">
        <v>1033</v>
      </c>
      <c r="S13" s="1028"/>
      <c r="T13" s="920" t="s">
        <v>845</v>
      </c>
      <c r="U13" s="922"/>
      <c r="V13" s="921"/>
    </row>
    <row r="14" spans="1:22" ht="36.75" customHeight="1">
      <c r="A14" s="462"/>
      <c r="B14" s="462"/>
      <c r="C14" s="504">
        <v>4</v>
      </c>
      <c r="D14" s="1029"/>
      <c r="E14" s="1030"/>
      <c r="F14" s="1026" t="s">
        <v>846</v>
      </c>
      <c r="G14" s="1026"/>
      <c r="H14" s="1026"/>
      <c r="I14" s="505"/>
      <c r="J14" s="505"/>
      <c r="K14" s="505"/>
      <c r="L14" s="1026"/>
      <c r="M14" s="950"/>
      <c r="N14" s="465"/>
      <c r="O14" s="465"/>
      <c r="R14" s="1029"/>
      <c r="S14" s="1030"/>
      <c r="T14" s="1026" t="s">
        <v>846</v>
      </c>
      <c r="U14" s="1026"/>
      <c r="V14" s="1026"/>
    </row>
    <row r="15" spans="1:22" ht="36.75" customHeight="1">
      <c r="A15" s="462"/>
      <c r="B15" s="462"/>
      <c r="C15" s="504">
        <v>5</v>
      </c>
      <c r="D15" s="1027" t="s">
        <v>209</v>
      </c>
      <c r="E15" s="1028"/>
      <c r="F15" s="1026" t="s">
        <v>209</v>
      </c>
      <c r="G15" s="1026"/>
      <c r="H15" s="1026"/>
      <c r="I15" s="505"/>
      <c r="J15" s="505" t="s">
        <v>1045</v>
      </c>
      <c r="K15" s="505">
        <v>3</v>
      </c>
      <c r="L15" s="1026"/>
      <c r="M15" s="950"/>
      <c r="N15" s="465"/>
      <c r="O15" s="465"/>
      <c r="R15" s="1027" t="s">
        <v>209</v>
      </c>
      <c r="S15" s="1028"/>
      <c r="T15" s="1026" t="s">
        <v>1036</v>
      </c>
      <c r="U15" s="1026"/>
      <c r="V15" s="1026"/>
    </row>
    <row r="16" spans="1:22" ht="36.75" customHeight="1">
      <c r="A16" s="462"/>
      <c r="B16" s="462"/>
      <c r="C16" s="504">
        <v>6</v>
      </c>
      <c r="D16" s="1029"/>
      <c r="E16" s="1030"/>
      <c r="F16" s="1026" t="s">
        <v>848</v>
      </c>
      <c r="G16" s="1026"/>
      <c r="H16" s="1026"/>
      <c r="I16" s="505"/>
      <c r="J16" s="505" t="s">
        <v>1045</v>
      </c>
      <c r="K16" s="533">
        <v>3</v>
      </c>
      <c r="L16" s="1026"/>
      <c r="M16" s="950"/>
      <c r="N16" s="465"/>
      <c r="O16" s="465"/>
      <c r="R16" s="1029"/>
      <c r="S16" s="1030"/>
      <c r="T16" s="1026" t="s">
        <v>1034</v>
      </c>
      <c r="U16" s="1026"/>
      <c r="V16" s="1026"/>
    </row>
    <row r="17" spans="1:22" ht="36.75" customHeight="1">
      <c r="A17" s="462"/>
      <c r="B17" s="462"/>
      <c r="C17" s="504">
        <v>7</v>
      </c>
      <c r="D17" s="1027" t="s">
        <v>856</v>
      </c>
      <c r="E17" s="1028"/>
      <c r="F17" s="1026" t="s">
        <v>849</v>
      </c>
      <c r="G17" s="1026"/>
      <c r="H17" s="1026"/>
      <c r="I17" s="505"/>
      <c r="J17" s="505"/>
      <c r="K17" s="505"/>
      <c r="L17" s="1026"/>
      <c r="M17" s="950"/>
      <c r="N17" s="465"/>
      <c r="O17" s="465"/>
      <c r="R17" s="1027" t="s">
        <v>856</v>
      </c>
      <c r="S17" s="1028"/>
      <c r="T17" s="1026" t="s">
        <v>1035</v>
      </c>
      <c r="U17" s="1026"/>
      <c r="V17" s="1026"/>
    </row>
    <row r="18" spans="1:22" ht="36.75" customHeight="1">
      <c r="A18" s="462"/>
      <c r="B18" s="462"/>
      <c r="C18" s="504">
        <v>8</v>
      </c>
      <c r="D18" s="1031"/>
      <c r="E18" s="1032"/>
      <c r="F18" s="1026" t="s">
        <v>850</v>
      </c>
      <c r="G18" s="1026"/>
      <c r="H18" s="1026"/>
      <c r="I18" s="505"/>
      <c r="J18" s="535" t="s">
        <v>1057</v>
      </c>
      <c r="K18" s="505" t="s">
        <v>1076</v>
      </c>
      <c r="L18" s="1026"/>
      <c r="M18" s="950"/>
      <c r="N18" s="465"/>
      <c r="O18" s="465"/>
      <c r="R18" s="1031"/>
      <c r="S18" s="1032"/>
      <c r="T18" s="1026" t="s">
        <v>1037</v>
      </c>
      <c r="U18" s="1026"/>
      <c r="V18" s="1026"/>
    </row>
    <row r="19" spans="1:22" ht="36.75" customHeight="1">
      <c r="A19" s="462"/>
      <c r="B19" s="462"/>
      <c r="C19" s="504">
        <v>9</v>
      </c>
      <c r="D19" s="1029"/>
      <c r="E19" s="1030"/>
      <c r="F19" s="1026" t="s">
        <v>851</v>
      </c>
      <c r="G19" s="1026"/>
      <c r="H19" s="1026"/>
      <c r="I19" s="505"/>
      <c r="J19" s="535" t="s">
        <v>1077</v>
      </c>
      <c r="K19" s="505" t="s">
        <v>1058</v>
      </c>
      <c r="L19" s="1026"/>
      <c r="M19" s="950"/>
      <c r="N19" s="465"/>
      <c r="O19" s="465"/>
      <c r="R19" s="1029"/>
      <c r="S19" s="1030"/>
      <c r="T19" s="1026" t="s">
        <v>1038</v>
      </c>
      <c r="U19" s="1026"/>
      <c r="V19" s="1026"/>
    </row>
    <row r="20" spans="1:22" ht="36.75" customHeight="1">
      <c r="A20" s="462"/>
      <c r="B20" s="462"/>
      <c r="C20" s="504">
        <v>10</v>
      </c>
      <c r="D20" s="1025" t="s">
        <v>852</v>
      </c>
      <c r="E20" s="1025"/>
      <c r="F20" s="1026" t="s">
        <v>852</v>
      </c>
      <c r="G20" s="1026"/>
      <c r="H20" s="1026"/>
      <c r="I20" s="505"/>
      <c r="J20" s="505"/>
      <c r="K20" s="505" t="s">
        <v>1059</v>
      </c>
      <c r="L20" s="1026"/>
      <c r="M20" s="950"/>
      <c r="N20" s="465"/>
      <c r="O20" s="465"/>
      <c r="R20" s="1025" t="s">
        <v>852</v>
      </c>
      <c r="S20" s="1025"/>
      <c r="T20" s="1026" t="s">
        <v>1039</v>
      </c>
      <c r="U20" s="1026"/>
      <c r="V20" s="1026"/>
    </row>
    <row r="21" spans="1:22" ht="36.75" customHeight="1">
      <c r="A21" s="462"/>
      <c r="B21" s="462"/>
      <c r="C21" s="504">
        <v>11</v>
      </c>
      <c r="D21" s="1027" t="s">
        <v>857</v>
      </c>
      <c r="E21" s="1028"/>
      <c r="F21" s="1026" t="s">
        <v>853</v>
      </c>
      <c r="G21" s="1026"/>
      <c r="H21" s="1026"/>
      <c r="I21" s="505"/>
      <c r="J21" s="505"/>
      <c r="K21" s="505"/>
      <c r="L21" s="1026"/>
      <c r="M21" s="950"/>
      <c r="N21" s="465"/>
      <c r="O21" s="465"/>
      <c r="R21" s="1027" t="s">
        <v>857</v>
      </c>
      <c r="S21" s="1028"/>
      <c r="T21" s="1026" t="s">
        <v>1040</v>
      </c>
      <c r="U21" s="1026"/>
      <c r="V21" s="1026"/>
    </row>
    <row r="22" spans="1:22" ht="36.75" customHeight="1">
      <c r="A22" s="462"/>
      <c r="B22" s="462"/>
      <c r="C22" s="504">
        <v>12</v>
      </c>
      <c r="D22" s="1029"/>
      <c r="E22" s="1030"/>
      <c r="F22" s="1026" t="s">
        <v>854</v>
      </c>
      <c r="G22" s="1026"/>
      <c r="H22" s="1026"/>
      <c r="I22" s="534"/>
      <c r="J22" s="534"/>
      <c r="K22" s="534"/>
      <c r="L22" s="1026"/>
      <c r="M22" s="950"/>
      <c r="N22" s="465"/>
      <c r="O22" s="465"/>
      <c r="R22" s="1029"/>
      <c r="S22" s="1030"/>
      <c r="T22" s="1026" t="s">
        <v>1041</v>
      </c>
      <c r="U22" s="1026"/>
      <c r="V22" s="1026"/>
    </row>
    <row r="23" spans="1:22" ht="36.75" customHeight="1">
      <c r="A23" s="462"/>
      <c r="B23" s="462"/>
      <c r="C23" s="504">
        <v>13</v>
      </c>
      <c r="D23" s="1025" t="s">
        <v>855</v>
      </c>
      <c r="E23" s="1025"/>
      <c r="F23" s="1026" t="s">
        <v>855</v>
      </c>
      <c r="G23" s="1026"/>
      <c r="H23" s="1026"/>
      <c r="I23" s="505"/>
      <c r="J23" s="505"/>
      <c r="K23" s="505"/>
      <c r="L23" s="1026"/>
      <c r="M23" s="950"/>
      <c r="N23" s="465"/>
      <c r="O23" s="465"/>
      <c r="R23" s="1025" t="s">
        <v>855</v>
      </c>
      <c r="S23" s="1025"/>
      <c r="T23" s="1026" t="s">
        <v>1042</v>
      </c>
      <c r="U23" s="1026"/>
      <c r="V23" s="1026"/>
    </row>
    <row r="24" spans="1:22" ht="36.75" customHeight="1">
      <c r="A24" s="462"/>
      <c r="B24" s="462"/>
      <c r="C24" s="504">
        <v>14</v>
      </c>
      <c r="D24" s="1027" t="s">
        <v>858</v>
      </c>
      <c r="E24" s="1028"/>
      <c r="F24" s="1026"/>
      <c r="G24" s="1026"/>
      <c r="H24" s="1026"/>
      <c r="I24" s="505"/>
      <c r="J24" s="505"/>
      <c r="K24" s="505"/>
      <c r="L24" s="1026"/>
      <c r="M24" s="950"/>
      <c r="N24" s="465"/>
      <c r="O24" s="465"/>
    </row>
    <row r="25" spans="1:22" ht="36.75" customHeight="1">
      <c r="A25" s="462"/>
      <c r="B25" s="462"/>
      <c r="C25" s="504">
        <v>15</v>
      </c>
      <c r="D25" s="1031"/>
      <c r="E25" s="1032"/>
      <c r="F25" s="1026"/>
      <c r="G25" s="1026"/>
      <c r="H25" s="1026"/>
      <c r="I25" s="505"/>
      <c r="J25" s="505"/>
      <c r="K25" s="505"/>
      <c r="L25" s="1026"/>
      <c r="M25" s="950"/>
      <c r="N25" s="465"/>
      <c r="O25" s="465"/>
    </row>
    <row r="26" spans="1:22" ht="36.75" customHeight="1">
      <c r="A26" s="462"/>
      <c r="B26" s="462"/>
      <c r="C26" s="504">
        <v>16</v>
      </c>
      <c r="D26" s="1031"/>
      <c r="E26" s="1032"/>
      <c r="F26" s="1026"/>
      <c r="G26" s="1026"/>
      <c r="H26" s="1026"/>
      <c r="I26" s="505"/>
      <c r="J26" s="505"/>
      <c r="K26" s="505"/>
      <c r="L26" s="1026"/>
      <c r="M26" s="950"/>
      <c r="N26" s="465"/>
      <c r="O26" s="465"/>
    </row>
    <row r="27" spans="1:22" ht="36.75" customHeight="1">
      <c r="A27" s="462"/>
      <c r="B27" s="462"/>
      <c r="C27" s="504">
        <v>17</v>
      </c>
      <c r="D27" s="1031"/>
      <c r="E27" s="1032"/>
      <c r="F27" s="1026"/>
      <c r="G27" s="1026"/>
      <c r="H27" s="1026"/>
      <c r="I27" s="505"/>
      <c r="J27" s="505"/>
      <c r="K27" s="505"/>
      <c r="L27" s="1026"/>
      <c r="M27" s="950"/>
      <c r="N27" s="465"/>
      <c r="O27" s="465"/>
    </row>
    <row r="28" spans="1:22" ht="36.75" customHeight="1">
      <c r="A28" s="462"/>
      <c r="B28" s="462"/>
      <c r="C28" s="504">
        <v>18</v>
      </c>
      <c r="D28" s="1031"/>
      <c r="E28" s="1032"/>
      <c r="F28" s="1026"/>
      <c r="G28" s="1026"/>
      <c r="H28" s="1026"/>
      <c r="I28" s="505"/>
      <c r="J28" s="505"/>
      <c r="K28" s="505"/>
      <c r="L28" s="1026"/>
      <c r="M28" s="950"/>
      <c r="N28" s="465"/>
      <c r="O28" s="465"/>
    </row>
    <row r="29" spans="1:22" ht="36.75" customHeight="1">
      <c r="A29" s="462"/>
      <c r="B29" s="462"/>
      <c r="C29" s="504">
        <v>19</v>
      </c>
      <c r="D29" s="1031"/>
      <c r="E29" s="1032"/>
      <c r="F29" s="1026"/>
      <c r="G29" s="1026"/>
      <c r="H29" s="1026"/>
      <c r="I29" s="505"/>
      <c r="J29" s="505"/>
      <c r="K29" s="505"/>
      <c r="L29" s="1026"/>
      <c r="M29" s="950"/>
      <c r="N29" s="465"/>
      <c r="O29" s="465"/>
    </row>
    <row r="30" spans="1:22" ht="36.75" customHeight="1" thickBot="1">
      <c r="A30" s="462"/>
      <c r="B30" s="462"/>
      <c r="C30" s="506">
        <v>20</v>
      </c>
      <c r="D30" s="1042"/>
      <c r="E30" s="1043"/>
      <c r="F30" s="1039"/>
      <c r="G30" s="1039"/>
      <c r="H30" s="1039"/>
      <c r="I30" s="507"/>
      <c r="J30" s="507"/>
      <c r="K30" s="507"/>
      <c r="L30" s="1039"/>
      <c r="M30" s="1041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conditionalFormatting sqref="J11:K11">
    <cfRule type="duplicateValues" dxfId="1" priority="2"/>
  </conditionalFormatting>
  <conditionalFormatting sqref="J13:K13">
    <cfRule type="duplicateValues" dxfId="0" priority="1"/>
  </conditionalFormatting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7"/>
      <c r="B1" s="1088"/>
      <c r="C1" s="1088"/>
      <c r="D1" s="1088"/>
      <c r="E1" s="1088"/>
      <c r="F1" s="1088"/>
      <c r="G1" s="1088"/>
      <c r="H1" s="1089"/>
      <c r="I1" s="1090" t="s">
        <v>7</v>
      </c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2"/>
      <c r="W1" s="1090" t="s">
        <v>18</v>
      </c>
      <c r="X1" s="1091"/>
      <c r="Y1" s="1091"/>
      <c r="Z1" s="1091"/>
      <c r="AA1" s="1091"/>
      <c r="AB1" s="1091"/>
      <c r="AC1" s="1091"/>
      <c r="AD1" s="1092"/>
    </row>
    <row r="2" spans="1:30">
      <c r="A2" s="1093" t="s">
        <v>8</v>
      </c>
      <c r="B2" s="1094"/>
      <c r="C2" s="1094"/>
      <c r="D2" s="1094"/>
      <c r="E2" s="1094"/>
      <c r="F2" s="1094"/>
      <c r="G2" s="1094"/>
      <c r="H2" s="1095"/>
      <c r="I2" s="1096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8" t="s">
        <v>9</v>
      </c>
      <c r="U2" s="1098"/>
      <c r="V2" s="1098"/>
      <c r="W2" s="1098"/>
      <c r="X2" s="1098"/>
      <c r="Y2" s="1084"/>
      <c r="Z2" s="1085"/>
      <c r="AA2" s="1085"/>
      <c r="AB2" s="1085"/>
      <c r="AC2" s="1085"/>
      <c r="AD2" s="1086"/>
    </row>
    <row r="3" spans="1:30">
      <c r="A3" s="1058" t="s">
        <v>52</v>
      </c>
      <c r="B3" s="1059"/>
      <c r="C3" s="1059"/>
      <c r="D3" s="1059"/>
      <c r="E3" s="1059"/>
      <c r="F3" s="1059"/>
      <c r="G3" s="1059"/>
      <c r="H3" s="1060"/>
      <c r="I3" s="1061"/>
      <c r="J3" s="1062"/>
      <c r="K3" s="1062"/>
      <c r="L3" s="1062"/>
      <c r="M3" s="1062"/>
      <c r="N3" s="1062"/>
      <c r="O3" s="1062"/>
      <c r="P3" s="1062"/>
      <c r="Q3" s="1062"/>
      <c r="R3" s="1062"/>
      <c r="S3" s="1063"/>
      <c r="T3" s="1064" t="s">
        <v>10</v>
      </c>
      <c r="U3" s="1064"/>
      <c r="V3" s="1064"/>
      <c r="W3" s="1064"/>
      <c r="X3" s="1064"/>
      <c r="Y3" s="1084"/>
      <c r="Z3" s="1085"/>
      <c r="AA3" s="1085"/>
      <c r="AB3" s="1085"/>
      <c r="AC3" s="1085"/>
      <c r="AD3" s="1086"/>
    </row>
    <row r="4" spans="1:30" ht="14.25" customHeight="1">
      <c r="A4" s="1058" t="s">
        <v>51</v>
      </c>
      <c r="B4" s="1059"/>
      <c r="C4" s="1059"/>
      <c r="D4" s="1059"/>
      <c r="E4" s="1059"/>
      <c r="F4" s="1059"/>
      <c r="G4" s="1059"/>
      <c r="H4" s="1060"/>
      <c r="I4" s="1044"/>
      <c r="J4" s="1045"/>
      <c r="K4" s="1045"/>
      <c r="L4" s="1045"/>
      <c r="M4" s="1045"/>
      <c r="N4" s="1045"/>
      <c r="O4" s="1045"/>
      <c r="P4" s="1045"/>
      <c r="Q4" s="1045"/>
      <c r="R4" s="1045"/>
      <c r="S4" s="1046"/>
      <c r="T4" s="1064" t="s">
        <v>50</v>
      </c>
      <c r="U4" s="1064"/>
      <c r="V4" s="1064"/>
      <c r="W4" s="1064"/>
      <c r="X4" s="1064"/>
      <c r="Y4" s="1084"/>
      <c r="Z4" s="1085"/>
      <c r="AA4" s="1085"/>
      <c r="AB4" s="1085"/>
      <c r="AC4" s="1085"/>
      <c r="AD4" s="1086"/>
    </row>
    <row r="5" spans="1:30">
      <c r="A5" s="1058" t="s">
        <v>49</v>
      </c>
      <c r="B5" s="1059"/>
      <c r="C5" s="1059"/>
      <c r="D5" s="1059"/>
      <c r="E5" s="1059"/>
      <c r="F5" s="1059"/>
      <c r="G5" s="1059"/>
      <c r="H5" s="1060"/>
      <c r="I5" s="1061"/>
      <c r="J5" s="1062"/>
      <c r="K5" s="1062"/>
      <c r="L5" s="1062"/>
      <c r="M5" s="1062"/>
      <c r="N5" s="1062"/>
      <c r="O5" s="1062"/>
      <c r="P5" s="1062"/>
      <c r="Q5" s="1062"/>
      <c r="R5" s="1062"/>
      <c r="S5" s="1063"/>
      <c r="T5" s="1064"/>
      <c r="U5" s="1064"/>
      <c r="V5" s="1064"/>
      <c r="W5" s="1064"/>
      <c r="X5" s="1064"/>
      <c r="Y5" s="1071"/>
      <c r="Z5" s="1072"/>
      <c r="AA5" s="1072"/>
      <c r="AB5" s="1072"/>
      <c r="AC5" s="1072"/>
      <c r="AD5" s="1073"/>
    </row>
    <row r="6" spans="1:30">
      <c r="A6" s="1074" t="s">
        <v>48</v>
      </c>
      <c r="B6" s="1075"/>
      <c r="C6" s="1075"/>
      <c r="D6" s="1075"/>
      <c r="E6" s="1075"/>
      <c r="F6" s="1075"/>
      <c r="G6" s="1075"/>
      <c r="H6" s="1076"/>
      <c r="I6" s="1077"/>
      <c r="J6" s="1078"/>
      <c r="K6" s="1078"/>
      <c r="L6" s="1078"/>
      <c r="M6" s="1078"/>
      <c r="N6" s="1078"/>
      <c r="O6" s="1078"/>
      <c r="P6" s="1078"/>
      <c r="Q6" s="1078"/>
      <c r="R6" s="1078"/>
      <c r="S6" s="1079"/>
      <c r="T6" s="1080" t="s">
        <v>47</v>
      </c>
      <c r="U6" s="1080"/>
      <c r="V6" s="1080"/>
      <c r="W6" s="1080"/>
      <c r="X6" s="1080"/>
      <c r="Y6" s="1081"/>
      <c r="Z6" s="1082"/>
      <c r="AA6" s="1082"/>
      <c r="AB6" s="1082"/>
      <c r="AC6" s="1082"/>
      <c r="AD6" s="1083"/>
    </row>
    <row r="7" spans="1:30" ht="16.2" thickBot="1">
      <c r="A7" s="1065" t="s">
        <v>11</v>
      </c>
      <c r="B7" s="1066"/>
      <c r="C7" s="1066"/>
      <c r="D7" s="1066"/>
      <c r="E7" s="1066"/>
      <c r="F7" s="1066"/>
      <c r="G7" s="1066"/>
      <c r="H7" s="1067"/>
      <c r="I7" s="1068" t="e">
        <f>#REF!</f>
        <v>#REF!</v>
      </c>
      <c r="J7" s="1069"/>
      <c r="K7" s="1069"/>
      <c r="L7" s="1069"/>
      <c r="M7" s="1069"/>
      <c r="N7" s="1069"/>
      <c r="O7" s="1069"/>
      <c r="P7" s="1069"/>
      <c r="Q7" s="1069"/>
      <c r="R7" s="1069"/>
      <c r="S7" s="1069"/>
      <c r="T7" s="1069"/>
      <c r="U7" s="1069"/>
      <c r="V7" s="1069"/>
      <c r="W7" s="1069"/>
      <c r="X7" s="1069"/>
      <c r="Y7" s="1069"/>
      <c r="Z7" s="1069"/>
      <c r="AA7" s="1069"/>
      <c r="AB7" s="1069"/>
      <c r="AC7" s="1069"/>
      <c r="AD7" s="1070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7" t="s">
        <v>45</v>
      </c>
      <c r="B11" s="1048"/>
      <c r="C11" s="1048"/>
      <c r="D11" s="1048"/>
      <c r="E11" s="1048"/>
      <c r="F11" s="1048"/>
      <c r="G11" s="1048"/>
      <c r="H11" s="1048"/>
      <c r="I11" s="1048"/>
      <c r="J11" s="1048"/>
      <c r="K11" s="1048"/>
      <c r="L11" s="1048"/>
      <c r="M11" s="1048"/>
      <c r="N11" s="1048"/>
      <c r="O11" s="1048"/>
      <c r="P11" s="1048"/>
      <c r="Q11" s="1048"/>
      <c r="R11" s="1048"/>
      <c r="S11" s="1048"/>
      <c r="T11" s="1048"/>
      <c r="U11" s="1048"/>
      <c r="V11" s="1048"/>
      <c r="W11" s="1049"/>
      <c r="X11" s="1044" t="s">
        <v>15</v>
      </c>
      <c r="Y11" s="1045"/>
      <c r="Z11" s="1045"/>
      <c r="AA11" s="1045"/>
      <c r="AB11" s="1045"/>
      <c r="AC11" s="1045"/>
      <c r="AD11" s="1046"/>
    </row>
    <row r="12" spans="1:30" ht="24.75" customHeight="1">
      <c r="A12" s="1047" t="s">
        <v>44</v>
      </c>
      <c r="B12" s="1048"/>
      <c r="C12" s="1048"/>
      <c r="D12" s="1048"/>
      <c r="E12" s="1048"/>
      <c r="F12" s="1048"/>
      <c r="G12" s="1048"/>
      <c r="H12" s="1048"/>
      <c r="I12" s="1048"/>
      <c r="J12" s="1048"/>
      <c r="K12" s="1048"/>
      <c r="L12" s="1048"/>
      <c r="M12" s="1048"/>
      <c r="N12" s="1048"/>
      <c r="O12" s="1048"/>
      <c r="P12" s="1048"/>
      <c r="Q12" s="1048"/>
      <c r="R12" s="1048"/>
      <c r="S12" s="1048"/>
      <c r="T12" s="1048"/>
      <c r="U12" s="1048"/>
      <c r="V12" s="1048"/>
      <c r="W12" s="1049"/>
      <c r="X12" s="1044" t="s">
        <v>43</v>
      </c>
      <c r="Y12" s="1045"/>
      <c r="Z12" s="1045"/>
      <c r="AA12" s="1045"/>
      <c r="AB12" s="1045"/>
      <c r="AC12" s="1045"/>
      <c r="AD12" s="1046"/>
    </row>
    <row r="13" spans="1:30" ht="24.75" customHeight="1">
      <c r="A13" s="1047" t="s">
        <v>42</v>
      </c>
      <c r="B13" s="1048"/>
      <c r="C13" s="1048"/>
      <c r="D13" s="1048"/>
      <c r="E13" s="1048"/>
      <c r="F13" s="1048"/>
      <c r="G13" s="1048"/>
      <c r="H13" s="1048"/>
      <c r="I13" s="1048"/>
      <c r="J13" s="1048"/>
      <c r="K13" s="1048"/>
      <c r="L13" s="1048"/>
      <c r="M13" s="1048"/>
      <c r="N13" s="1048"/>
      <c r="O13" s="1048"/>
      <c r="P13" s="1048"/>
      <c r="Q13" s="1048"/>
      <c r="R13" s="1048"/>
      <c r="S13" s="1048"/>
      <c r="T13" s="1048"/>
      <c r="U13" s="1048"/>
      <c r="V13" s="1048"/>
      <c r="W13" s="1049"/>
      <c r="X13" s="1044">
        <v>2</v>
      </c>
      <c r="Y13" s="1045"/>
      <c r="Z13" s="1045"/>
      <c r="AA13" s="1045"/>
      <c r="AB13" s="1045"/>
      <c r="AC13" s="1045"/>
      <c r="AD13" s="1046"/>
    </row>
    <row r="14" spans="1:30" ht="24.75" customHeight="1">
      <c r="A14" s="1047" t="s">
        <v>41</v>
      </c>
      <c r="B14" s="1048"/>
      <c r="C14" s="1048"/>
      <c r="D14" s="1048"/>
      <c r="E14" s="1048"/>
      <c r="F14" s="1048"/>
      <c r="G14" s="1048"/>
      <c r="H14" s="1048"/>
      <c r="I14" s="1048"/>
      <c r="J14" s="1048"/>
      <c r="K14" s="1048"/>
      <c r="L14" s="1048"/>
      <c r="M14" s="1048"/>
      <c r="N14" s="1048"/>
      <c r="O14" s="1048"/>
      <c r="P14" s="1048"/>
      <c r="Q14" s="1048"/>
      <c r="R14" s="1048"/>
      <c r="S14" s="1048"/>
      <c r="T14" s="1048"/>
      <c r="U14" s="1048"/>
      <c r="V14" s="1048"/>
      <c r="W14" s="1049"/>
      <c r="X14" s="1044">
        <v>5</v>
      </c>
      <c r="Y14" s="1045"/>
      <c r="Z14" s="1045"/>
      <c r="AA14" s="1045"/>
      <c r="AB14" s="1045"/>
      <c r="AC14" s="1045"/>
      <c r="AD14" s="1046"/>
    </row>
    <row r="15" spans="1:30" ht="24.75" customHeight="1">
      <c r="A15" s="1047" t="s">
        <v>40</v>
      </c>
      <c r="B15" s="1048"/>
      <c r="C15" s="1048"/>
      <c r="D15" s="1048"/>
      <c r="E15" s="1048"/>
      <c r="F15" s="1048"/>
      <c r="G15" s="1048"/>
      <c r="H15" s="1048"/>
      <c r="I15" s="1048"/>
      <c r="J15" s="1048"/>
      <c r="K15" s="1048"/>
      <c r="L15" s="1048"/>
      <c r="M15" s="1048"/>
      <c r="N15" s="1048"/>
      <c r="O15" s="1048"/>
      <c r="P15" s="1048"/>
      <c r="Q15" s="1048"/>
      <c r="R15" s="1048"/>
      <c r="S15" s="1048"/>
      <c r="T15" s="1048"/>
      <c r="U15" s="1048"/>
      <c r="V15" s="1048"/>
      <c r="W15" s="1049"/>
      <c r="X15" s="1044" t="s">
        <v>39</v>
      </c>
      <c r="Y15" s="1045"/>
      <c r="Z15" s="1045"/>
      <c r="AA15" s="1045"/>
      <c r="AB15" s="1045"/>
      <c r="AC15" s="1045"/>
      <c r="AD15" s="1046"/>
    </row>
    <row r="16" spans="1:30" ht="24.75" customHeight="1">
      <c r="A16" s="1047" t="s">
        <v>38</v>
      </c>
      <c r="B16" s="1048"/>
      <c r="C16" s="1048"/>
      <c r="D16" s="1048"/>
      <c r="E16" s="1048"/>
      <c r="F16" s="1048"/>
      <c r="G16" s="1048"/>
      <c r="H16" s="1048"/>
      <c r="I16" s="1048"/>
      <c r="J16" s="1048"/>
      <c r="K16" s="1048"/>
      <c r="L16" s="1048"/>
      <c r="M16" s="1048"/>
      <c r="N16" s="1048"/>
      <c r="O16" s="1048"/>
      <c r="P16" s="1048"/>
      <c r="Q16" s="1048"/>
      <c r="R16" s="1048"/>
      <c r="S16" s="1048"/>
      <c r="T16" s="1048"/>
      <c r="U16" s="1048"/>
      <c r="V16" s="1048"/>
      <c r="W16" s="1049"/>
      <c r="X16" s="1044" t="s">
        <v>37</v>
      </c>
      <c r="Y16" s="1045"/>
      <c r="Z16" s="1045"/>
      <c r="AA16" s="1045"/>
      <c r="AB16" s="1045"/>
      <c r="AC16" s="1045"/>
      <c r="AD16" s="1046"/>
    </row>
    <row r="17" spans="1:30" ht="24.75" customHeight="1">
      <c r="A17" s="1047" t="s">
        <v>36</v>
      </c>
      <c r="B17" s="1048"/>
      <c r="C17" s="1048"/>
      <c r="D17" s="1048"/>
      <c r="E17" s="1048"/>
      <c r="F17" s="1048"/>
      <c r="G17" s="1048"/>
      <c r="H17" s="1048"/>
      <c r="I17" s="1048"/>
      <c r="J17" s="1048"/>
      <c r="K17" s="1048"/>
      <c r="L17" s="1048"/>
      <c r="M17" s="1048"/>
      <c r="N17" s="1048"/>
      <c r="O17" s="1048"/>
      <c r="P17" s="1048"/>
      <c r="Q17" s="1048"/>
      <c r="R17" s="1048"/>
      <c r="S17" s="1048"/>
      <c r="T17" s="1048"/>
      <c r="U17" s="1048"/>
      <c r="V17" s="1048"/>
      <c r="W17" s="1049"/>
      <c r="X17" s="1044" t="s">
        <v>15</v>
      </c>
      <c r="Y17" s="1045"/>
      <c r="Z17" s="1045"/>
      <c r="AA17" s="1045"/>
      <c r="AB17" s="1045"/>
      <c r="AC17" s="1045"/>
      <c r="AD17" s="1046"/>
    </row>
    <row r="18" spans="1:30" ht="24.75" customHeight="1">
      <c r="A18" s="1047" t="s">
        <v>35</v>
      </c>
      <c r="B18" s="1048"/>
      <c r="C18" s="1048"/>
      <c r="D18" s="1048"/>
      <c r="E18" s="1048"/>
      <c r="F18" s="1048"/>
      <c r="G18" s="1048"/>
      <c r="H18" s="1048"/>
      <c r="I18" s="1048"/>
      <c r="J18" s="1048"/>
      <c r="K18" s="1048"/>
      <c r="L18" s="1048"/>
      <c r="M18" s="1048"/>
      <c r="N18" s="1048"/>
      <c r="O18" s="1048"/>
      <c r="P18" s="1048"/>
      <c r="Q18" s="1048"/>
      <c r="R18" s="1048"/>
      <c r="S18" s="1048"/>
      <c r="T18" s="1048"/>
      <c r="U18" s="1048"/>
      <c r="V18" s="1048"/>
      <c r="W18" s="1049"/>
      <c r="X18" s="1044" t="s">
        <v>34</v>
      </c>
      <c r="Y18" s="1045"/>
      <c r="Z18" s="1045"/>
      <c r="AA18" s="1045"/>
      <c r="AB18" s="1045"/>
      <c r="AC18" s="1045"/>
      <c r="AD18" s="1046"/>
    </row>
    <row r="19" spans="1:30" ht="24.75" customHeight="1">
      <c r="A19" s="1047" t="s">
        <v>33</v>
      </c>
      <c r="B19" s="1048"/>
      <c r="C19" s="1048"/>
      <c r="D19" s="1048"/>
      <c r="E19" s="1048"/>
      <c r="F19" s="1048"/>
      <c r="G19" s="1048"/>
      <c r="H19" s="1048"/>
      <c r="I19" s="1048"/>
      <c r="J19" s="1048"/>
      <c r="K19" s="1048"/>
      <c r="L19" s="1048"/>
      <c r="M19" s="1048"/>
      <c r="N19" s="1048"/>
      <c r="O19" s="1048"/>
      <c r="P19" s="1048"/>
      <c r="Q19" s="1048"/>
      <c r="R19" s="1048"/>
      <c r="S19" s="1048"/>
      <c r="T19" s="1048"/>
      <c r="U19" s="1048"/>
      <c r="V19" s="1048"/>
      <c r="W19" s="1049"/>
      <c r="X19" s="1044">
        <v>10</v>
      </c>
      <c r="Y19" s="1045"/>
      <c r="Z19" s="1045"/>
      <c r="AA19" s="1045"/>
      <c r="AB19" s="1045"/>
      <c r="AC19" s="1045"/>
      <c r="AD19" s="1046"/>
    </row>
    <row r="20" spans="1:30" ht="24.75" customHeight="1">
      <c r="A20" s="1047" t="s">
        <v>32</v>
      </c>
      <c r="B20" s="1048"/>
      <c r="C20" s="1048"/>
      <c r="D20" s="1048"/>
      <c r="E20" s="1048"/>
      <c r="F20" s="1048"/>
      <c r="G20" s="1048"/>
      <c r="H20" s="1048"/>
      <c r="I20" s="1048"/>
      <c r="J20" s="1048"/>
      <c r="K20" s="1048"/>
      <c r="L20" s="1048"/>
      <c r="M20" s="1048"/>
      <c r="N20" s="1048"/>
      <c r="O20" s="1048"/>
      <c r="P20" s="1048"/>
      <c r="Q20" s="1048"/>
      <c r="R20" s="1048"/>
      <c r="S20" s="1048"/>
      <c r="T20" s="1048"/>
      <c r="U20" s="1048"/>
      <c r="V20" s="1048"/>
      <c r="W20" s="1049"/>
      <c r="X20" s="1044" t="s">
        <v>31</v>
      </c>
      <c r="Y20" s="1045"/>
      <c r="Z20" s="1045"/>
      <c r="AA20" s="1045"/>
      <c r="AB20" s="1045"/>
      <c r="AC20" s="1045"/>
      <c r="AD20" s="1046"/>
    </row>
    <row r="21" spans="1:30" ht="24.75" customHeight="1">
      <c r="A21" s="1047" t="s">
        <v>30</v>
      </c>
      <c r="B21" s="1048"/>
      <c r="C21" s="1048"/>
      <c r="D21" s="1048"/>
      <c r="E21" s="1048"/>
      <c r="F21" s="1048"/>
      <c r="G21" s="1048"/>
      <c r="H21" s="1048"/>
      <c r="I21" s="1048"/>
      <c r="J21" s="1048"/>
      <c r="K21" s="1048"/>
      <c r="L21" s="1048"/>
      <c r="M21" s="1048"/>
      <c r="N21" s="1048"/>
      <c r="O21" s="1048"/>
      <c r="P21" s="1048"/>
      <c r="Q21" s="1048"/>
      <c r="R21" s="1048"/>
      <c r="S21" s="1048"/>
      <c r="T21" s="1048"/>
      <c r="U21" s="1048"/>
      <c r="V21" s="1048"/>
      <c r="W21" s="1049"/>
      <c r="X21" s="1044" t="s">
        <v>1</v>
      </c>
      <c r="Y21" s="1045"/>
      <c r="Z21" s="1045"/>
      <c r="AA21" s="1045"/>
      <c r="AB21" s="1045"/>
      <c r="AC21" s="1045"/>
      <c r="AD21" s="1046"/>
    </row>
    <row r="22" spans="1:30" ht="24.75" customHeight="1">
      <c r="A22" s="1047" t="s">
        <v>29</v>
      </c>
      <c r="B22" s="1048"/>
      <c r="C22" s="1048"/>
      <c r="D22" s="1048"/>
      <c r="E22" s="1048"/>
      <c r="F22" s="1048"/>
      <c r="G22" s="1048"/>
      <c r="H22" s="1048"/>
      <c r="I22" s="1048"/>
      <c r="J22" s="1048"/>
      <c r="K22" s="1048"/>
      <c r="L22" s="1048"/>
      <c r="M22" s="1048"/>
      <c r="N22" s="1048"/>
      <c r="O22" s="1048"/>
      <c r="P22" s="1048"/>
      <c r="Q22" s="1048"/>
      <c r="R22" s="1048"/>
      <c r="S22" s="1048"/>
      <c r="T22" s="1048"/>
      <c r="U22" s="1048"/>
      <c r="V22" s="1048"/>
      <c r="W22" s="1049"/>
      <c r="X22" s="1044" t="s">
        <v>15</v>
      </c>
      <c r="Y22" s="1045"/>
      <c r="Z22" s="1045"/>
      <c r="AA22" s="1045"/>
      <c r="AB22" s="1045"/>
      <c r="AC22" s="1045"/>
      <c r="AD22" s="1046"/>
    </row>
    <row r="23" spans="1:30" ht="24.75" customHeight="1">
      <c r="A23" s="1047" t="s">
        <v>28</v>
      </c>
      <c r="B23" s="1048"/>
      <c r="C23" s="1048"/>
      <c r="D23" s="1048"/>
      <c r="E23" s="1048"/>
      <c r="F23" s="1048"/>
      <c r="G23" s="1048"/>
      <c r="H23" s="1048"/>
      <c r="I23" s="1048"/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9"/>
      <c r="X23" s="1044">
        <v>10</v>
      </c>
      <c r="Y23" s="1045"/>
      <c r="Z23" s="1045"/>
      <c r="AA23" s="1045"/>
      <c r="AB23" s="1045"/>
      <c r="AC23" s="1045"/>
      <c r="AD23" s="1046"/>
    </row>
    <row r="24" spans="1:30" ht="24.75" customHeight="1">
      <c r="A24" s="1050" t="s">
        <v>27</v>
      </c>
      <c r="B24" s="1051"/>
      <c r="C24" s="1051"/>
      <c r="D24" s="1051"/>
      <c r="E24" s="1051"/>
      <c r="F24" s="1051"/>
      <c r="G24" s="1051"/>
      <c r="H24" s="1051"/>
      <c r="I24" s="1051"/>
      <c r="J24" s="1051"/>
      <c r="K24" s="1051"/>
      <c r="L24" s="1051"/>
      <c r="M24" s="1051"/>
      <c r="N24" s="1051"/>
      <c r="O24" s="1051"/>
      <c r="P24" s="1051"/>
      <c r="Q24" s="1051"/>
      <c r="R24" s="1051"/>
      <c r="S24" s="1051"/>
      <c r="T24" s="1051"/>
      <c r="U24" s="1051"/>
      <c r="V24" s="1051"/>
      <c r="W24" s="1052"/>
      <c r="X24" s="1050"/>
      <c r="Y24" s="1051"/>
      <c r="Z24" s="1051"/>
      <c r="AA24" s="1051"/>
      <c r="AB24" s="1051"/>
      <c r="AC24" s="1051"/>
      <c r="AD24" s="1052"/>
    </row>
    <row r="25" spans="1:30">
      <c r="A25" s="1047"/>
      <c r="B25" s="1048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9"/>
      <c r="X25" s="1047"/>
      <c r="Y25" s="1048"/>
      <c r="Z25" s="1048"/>
      <c r="AA25" s="1048"/>
      <c r="AB25" s="1048"/>
      <c r="AC25" s="1048"/>
      <c r="AD25" s="1049"/>
    </row>
    <row r="26" spans="1:30">
      <c r="A26" s="1047"/>
      <c r="B26" s="1048"/>
      <c r="C26" s="1048"/>
      <c r="D26" s="1048"/>
      <c r="E26" s="1048"/>
      <c r="F26" s="1048"/>
      <c r="G26" s="1048"/>
      <c r="H26" s="1048"/>
      <c r="I26" s="1048"/>
      <c r="J26" s="1048"/>
      <c r="K26" s="1048"/>
      <c r="L26" s="1048"/>
      <c r="M26" s="1048"/>
      <c r="N26" s="1048"/>
      <c r="O26" s="1048"/>
      <c r="P26" s="1048"/>
      <c r="Q26" s="1048"/>
      <c r="R26" s="1048"/>
      <c r="S26" s="1048"/>
      <c r="T26" s="1048"/>
      <c r="U26" s="1048"/>
      <c r="V26" s="1048"/>
      <c r="W26" s="1049"/>
      <c r="X26" s="1047"/>
      <c r="Y26" s="1048"/>
      <c r="Z26" s="1048"/>
      <c r="AA26" s="1048"/>
      <c r="AB26" s="1048"/>
      <c r="AC26" s="1048"/>
      <c r="AD26" s="1049"/>
    </row>
    <row r="27" spans="1:30" ht="16.2" thickBot="1">
      <c r="A27" s="1047"/>
      <c r="B27" s="1048"/>
      <c r="C27" s="1048"/>
      <c r="D27" s="1048"/>
      <c r="E27" s="1048"/>
      <c r="F27" s="1048"/>
      <c r="G27" s="1048"/>
      <c r="H27" s="1048"/>
      <c r="I27" s="1048"/>
      <c r="J27" s="1048"/>
      <c r="K27" s="1048"/>
      <c r="L27" s="1048"/>
      <c r="M27" s="1048"/>
      <c r="N27" s="1048"/>
      <c r="O27" s="1048"/>
      <c r="P27" s="1048"/>
      <c r="Q27" s="1048"/>
      <c r="R27" s="1048"/>
      <c r="S27" s="1048"/>
      <c r="T27" s="1048"/>
      <c r="U27" s="1048"/>
      <c r="V27" s="1048"/>
      <c r="W27" s="1049"/>
      <c r="X27" s="1047"/>
      <c r="Y27" s="1048"/>
      <c r="Z27" s="1048"/>
      <c r="AA27" s="1048"/>
      <c r="AB27" s="1048"/>
      <c r="AC27" s="1048"/>
      <c r="AD27" s="1049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3" t="s">
        <v>12</v>
      </c>
      <c r="B29" s="1053"/>
      <c r="C29" s="1053" t="s">
        <v>25</v>
      </c>
      <c r="D29" s="1053"/>
      <c r="E29" s="1053"/>
      <c r="F29" s="1053"/>
      <c r="G29" s="1053"/>
      <c r="H29" s="1054" t="s">
        <v>24</v>
      </c>
      <c r="I29" s="1055"/>
      <c r="J29" s="1055"/>
      <c r="K29" s="1053" t="s">
        <v>23</v>
      </c>
      <c r="L29" s="1053"/>
      <c r="M29" s="1053"/>
      <c r="N29" s="1054" t="s">
        <v>22</v>
      </c>
      <c r="O29" s="1055"/>
      <c r="P29" s="1055"/>
      <c r="Q29" s="1055"/>
      <c r="R29" s="1054" t="s">
        <v>21</v>
      </c>
      <c r="S29" s="1055"/>
      <c r="T29" s="1055"/>
      <c r="U29" s="1054" t="s">
        <v>20</v>
      </c>
      <c r="V29" s="1055"/>
      <c r="W29" s="1055"/>
      <c r="X29" s="1047" t="s">
        <v>13</v>
      </c>
      <c r="Y29" s="1048"/>
      <c r="Z29" s="1048"/>
      <c r="AA29" s="1048"/>
      <c r="AB29" s="1048"/>
      <c r="AC29" s="1048"/>
      <c r="AD29" s="1049"/>
    </row>
    <row r="30" spans="1:30">
      <c r="A30" s="1053">
        <v>1</v>
      </c>
      <c r="B30" s="1053"/>
      <c r="C30" s="1053"/>
      <c r="D30" s="1053"/>
      <c r="E30" s="1053"/>
      <c r="F30" s="1053"/>
      <c r="G30" s="1053"/>
      <c r="H30" s="1044"/>
      <c r="I30" s="1045"/>
      <c r="J30" s="1045"/>
      <c r="K30" s="1056"/>
      <c r="L30" s="1056"/>
      <c r="M30" s="1056"/>
      <c r="N30" s="1044"/>
      <c r="O30" s="1045"/>
      <c r="P30" s="1045"/>
      <c r="Q30" s="1045"/>
      <c r="R30" s="1057"/>
      <c r="S30" s="1057"/>
      <c r="T30" s="1057"/>
      <c r="U30" s="1057"/>
      <c r="V30" s="1057"/>
      <c r="W30" s="1057"/>
      <c r="X30" s="1047"/>
      <c r="Y30" s="1048"/>
      <c r="Z30" s="1048"/>
      <c r="AA30" s="1048"/>
      <c r="AB30" s="1048"/>
      <c r="AC30" s="1048"/>
      <c r="AD30" s="1049"/>
    </row>
    <row r="31" spans="1:30">
      <c r="A31" s="1053">
        <v>2</v>
      </c>
      <c r="B31" s="1053"/>
      <c r="C31" s="1053"/>
      <c r="D31" s="1053"/>
      <c r="E31" s="1053"/>
      <c r="F31" s="1053"/>
      <c r="G31" s="1053"/>
      <c r="H31" s="1044"/>
      <c r="I31" s="1045"/>
      <c r="J31" s="1045"/>
      <c r="K31" s="1056"/>
      <c r="L31" s="1056"/>
      <c r="M31" s="1056"/>
      <c r="N31" s="1044"/>
      <c r="O31" s="1045"/>
      <c r="P31" s="1045"/>
      <c r="Q31" s="1045"/>
      <c r="R31" s="1057"/>
      <c r="S31" s="1057"/>
      <c r="T31" s="1057"/>
      <c r="U31" s="1057"/>
      <c r="V31" s="1057"/>
      <c r="W31" s="1057"/>
      <c r="X31" s="1047"/>
      <c r="Y31" s="1048"/>
      <c r="Z31" s="1048"/>
      <c r="AA31" s="1048"/>
      <c r="AB31" s="1048"/>
      <c r="AC31" s="1048"/>
      <c r="AD31" s="1049"/>
    </row>
    <row r="32" spans="1:30">
      <c r="A32" s="1053">
        <v>3</v>
      </c>
      <c r="B32" s="1053"/>
      <c r="C32" s="1053"/>
      <c r="D32" s="1053"/>
      <c r="E32" s="1053"/>
      <c r="F32" s="1053"/>
      <c r="G32" s="1053"/>
      <c r="H32" s="1044"/>
      <c r="I32" s="1045"/>
      <c r="J32" s="1045"/>
      <c r="K32" s="1056"/>
      <c r="L32" s="1056"/>
      <c r="M32" s="1056"/>
      <c r="N32" s="1044"/>
      <c r="O32" s="1045"/>
      <c r="P32" s="1045"/>
      <c r="Q32" s="1045"/>
      <c r="R32" s="1057"/>
      <c r="S32" s="1057"/>
      <c r="T32" s="1057"/>
      <c r="U32" s="1057"/>
      <c r="V32" s="1057"/>
      <c r="W32" s="1057"/>
      <c r="X32" s="1047"/>
      <c r="Y32" s="1048"/>
      <c r="Z32" s="1048"/>
      <c r="AA32" s="1048"/>
      <c r="AB32" s="1048"/>
      <c r="AC32" s="1048"/>
      <c r="AD32" s="1049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0"/>
      <c r="N1" s="1100" t="s">
        <v>18</v>
      </c>
      <c r="O1" s="1100"/>
    </row>
    <row r="2" spans="2:29" ht="20.25" customHeight="1">
      <c r="B2" s="1100"/>
      <c r="D2" s="1104" t="s">
        <v>168</v>
      </c>
      <c r="E2" s="1104"/>
      <c r="F2" s="1104"/>
      <c r="G2" s="1104"/>
      <c r="H2" s="1104"/>
      <c r="I2" s="1104"/>
      <c r="J2" s="1104"/>
      <c r="K2" s="1104"/>
      <c r="L2" s="1104"/>
      <c r="M2" s="1104"/>
      <c r="N2" s="1100"/>
      <c r="O2" s="1100"/>
    </row>
    <row r="3" spans="2:29">
      <c r="B3" s="1101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1"/>
      <c r="O3" s="1101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2">
        <v>42488</v>
      </c>
      <c r="F7" s="1103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5" t="s">
        <v>127</v>
      </c>
      <c r="C44" s="1106"/>
      <c r="D44" s="1106"/>
      <c r="E44" s="1106"/>
      <c r="F44" s="1106"/>
      <c r="G44" s="1106"/>
      <c r="H44" s="1107"/>
      <c r="I44" s="1117" t="s">
        <v>126</v>
      </c>
      <c r="J44" s="1118"/>
      <c r="K44" s="1118"/>
      <c r="L44" s="1118"/>
      <c r="M44" s="1118"/>
      <c r="N44" s="1118"/>
      <c r="O44" s="1119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0"/>
      <c r="J45" s="1121"/>
      <c r="K45" s="1121"/>
      <c r="L45" s="1121"/>
      <c r="M45" s="1121"/>
      <c r="N45" s="1121"/>
      <c r="O45" s="1122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3"/>
      <c r="J46" s="1124"/>
      <c r="K46" s="1124"/>
      <c r="L46" s="1124"/>
      <c r="M46" s="1124"/>
      <c r="N46" s="1124"/>
      <c r="O46" s="1125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3"/>
      <c r="J47" s="1124"/>
      <c r="K47" s="1124"/>
      <c r="L47" s="1124"/>
      <c r="M47" s="1124"/>
      <c r="N47" s="1124"/>
      <c r="O47" s="1125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3"/>
      <c r="J48" s="1124"/>
      <c r="K48" s="1124"/>
      <c r="L48" s="1124"/>
      <c r="M48" s="1124"/>
      <c r="N48" s="1124"/>
      <c r="O48" s="1125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3"/>
      <c r="J49" s="1124"/>
      <c r="K49" s="1124"/>
      <c r="L49" s="1124"/>
      <c r="M49" s="1124"/>
      <c r="N49" s="1124"/>
      <c r="O49" s="1125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3"/>
      <c r="J50" s="1124"/>
      <c r="K50" s="1124"/>
      <c r="L50" s="1124"/>
      <c r="M50" s="1124"/>
      <c r="N50" s="1124"/>
      <c r="O50" s="1125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3"/>
      <c r="J51" s="1124"/>
      <c r="K51" s="1124"/>
      <c r="L51" s="1124"/>
      <c r="M51" s="1124"/>
      <c r="N51" s="1124"/>
      <c r="O51" s="1125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3"/>
      <c r="J52" s="1124"/>
      <c r="K52" s="1124"/>
      <c r="L52" s="1124"/>
      <c r="M52" s="1124"/>
      <c r="N52" s="1124"/>
      <c r="O52" s="1125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3"/>
      <c r="J53" s="1124"/>
      <c r="K53" s="1124"/>
      <c r="L53" s="1124"/>
      <c r="M53" s="1124"/>
      <c r="N53" s="1124"/>
      <c r="O53" s="1125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3"/>
      <c r="J54" s="1124"/>
      <c r="K54" s="1124"/>
      <c r="L54" s="1124"/>
      <c r="M54" s="1124"/>
      <c r="N54" s="1124"/>
      <c r="O54" s="1125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3"/>
      <c r="J55" s="1124"/>
      <c r="K55" s="1124"/>
      <c r="L55" s="1124"/>
      <c r="M55" s="1124"/>
      <c r="N55" s="1124"/>
      <c r="O55" s="1125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3"/>
      <c r="J56" s="1124"/>
      <c r="K56" s="1124"/>
      <c r="L56" s="1124"/>
      <c r="M56" s="1124"/>
      <c r="N56" s="1124"/>
      <c r="O56" s="1125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3"/>
      <c r="J57" s="1124"/>
      <c r="K57" s="1124"/>
      <c r="L57" s="1124"/>
      <c r="M57" s="1124"/>
      <c r="N57" s="1124"/>
      <c r="O57" s="1125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3"/>
      <c r="J58" s="1124"/>
      <c r="K58" s="1124"/>
      <c r="L58" s="1124"/>
      <c r="M58" s="1124"/>
      <c r="N58" s="1124"/>
      <c r="O58" s="1125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3"/>
      <c r="J59" s="1124"/>
      <c r="K59" s="1124"/>
      <c r="L59" s="1124"/>
      <c r="M59" s="1124"/>
      <c r="N59" s="1124"/>
      <c r="O59" s="1125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3"/>
      <c r="J60" s="1124"/>
      <c r="K60" s="1124"/>
      <c r="L60" s="1124"/>
      <c r="M60" s="1124"/>
      <c r="N60" s="1124"/>
      <c r="O60" s="1125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3"/>
      <c r="J61" s="1124"/>
      <c r="K61" s="1124"/>
      <c r="L61" s="1124"/>
      <c r="M61" s="1124"/>
      <c r="N61" s="1124"/>
      <c r="O61" s="1125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3"/>
      <c r="J62" s="1124"/>
      <c r="K62" s="1124"/>
      <c r="L62" s="1124"/>
      <c r="M62" s="1124"/>
      <c r="N62" s="1124"/>
      <c r="O62" s="1125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6"/>
      <c r="J63" s="1127"/>
      <c r="K63" s="1127"/>
      <c r="L63" s="1127"/>
      <c r="M63" s="1127"/>
      <c r="N63" s="1127"/>
      <c r="O63" s="1128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5" t="s">
        <v>97</v>
      </c>
      <c r="C87" s="1106"/>
      <c r="D87" s="1106"/>
      <c r="E87" s="1106"/>
      <c r="F87" s="1106"/>
      <c r="G87" s="1106"/>
      <c r="H87" s="1107"/>
      <c r="I87" s="1105" t="s">
        <v>96</v>
      </c>
      <c r="J87" s="1106"/>
      <c r="K87" s="1106"/>
      <c r="L87" s="1106"/>
      <c r="M87" s="1106"/>
      <c r="N87" s="1106"/>
      <c r="O87" s="1107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8" t="s">
        <v>95</v>
      </c>
      <c r="C88" s="1109"/>
      <c r="D88" s="1109"/>
      <c r="E88" s="1109"/>
      <c r="F88" s="1109"/>
      <c r="G88" s="1109"/>
      <c r="H88" s="1110"/>
      <c r="I88" s="1108" t="s">
        <v>95</v>
      </c>
      <c r="J88" s="1109"/>
      <c r="K88" s="1109"/>
      <c r="L88" s="1109"/>
      <c r="M88" s="1109"/>
      <c r="N88" s="1109"/>
      <c r="O88" s="1110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1"/>
      <c r="C89" s="1112"/>
      <c r="D89" s="1112"/>
      <c r="E89" s="1112"/>
      <c r="F89" s="1112"/>
      <c r="G89" s="1112"/>
      <c r="H89" s="1113"/>
      <c r="I89" s="1111"/>
      <c r="J89" s="1112"/>
      <c r="K89" s="1112"/>
      <c r="L89" s="1112"/>
      <c r="M89" s="1112"/>
      <c r="N89" s="1112"/>
      <c r="O89" s="1113"/>
      <c r="P89" s="46"/>
      <c r="Q89" s="45"/>
      <c r="S89" s="45"/>
      <c r="T89" s="45"/>
      <c r="U89" s="45"/>
      <c r="V89" s="45"/>
      <c r="W89" s="45"/>
      <c r="X89" s="44"/>
    </row>
    <row r="90" spans="2:24">
      <c r="B90" s="1111"/>
      <c r="C90" s="1112"/>
      <c r="D90" s="1112"/>
      <c r="E90" s="1112"/>
      <c r="F90" s="1112"/>
      <c r="G90" s="1112"/>
      <c r="H90" s="1113"/>
      <c r="I90" s="1111"/>
      <c r="J90" s="1112"/>
      <c r="K90" s="1112"/>
      <c r="L90" s="1112"/>
      <c r="M90" s="1112"/>
      <c r="N90" s="1112"/>
      <c r="O90" s="1113"/>
      <c r="P90" s="46"/>
      <c r="Q90" s="45"/>
      <c r="S90" s="45"/>
      <c r="T90" s="45"/>
      <c r="U90" s="45"/>
      <c r="V90" s="45"/>
      <c r="W90" s="45"/>
      <c r="X90" s="44"/>
    </row>
    <row r="91" spans="2:24">
      <c r="B91" s="1111"/>
      <c r="C91" s="1112"/>
      <c r="D91" s="1112"/>
      <c r="E91" s="1112"/>
      <c r="F91" s="1112"/>
      <c r="G91" s="1112"/>
      <c r="H91" s="1113"/>
      <c r="I91" s="1111"/>
      <c r="J91" s="1112"/>
      <c r="K91" s="1112"/>
      <c r="L91" s="1112"/>
      <c r="M91" s="1112"/>
      <c r="N91" s="1112"/>
      <c r="O91" s="1113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1"/>
      <c r="C92" s="1112"/>
      <c r="D92" s="1112"/>
      <c r="E92" s="1112"/>
      <c r="F92" s="1112"/>
      <c r="G92" s="1112"/>
      <c r="H92" s="1113"/>
      <c r="I92" s="1111"/>
      <c r="J92" s="1112"/>
      <c r="K92" s="1112"/>
      <c r="L92" s="1112"/>
      <c r="M92" s="1112"/>
      <c r="N92" s="1112"/>
      <c r="O92" s="1113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1"/>
      <c r="C93" s="1112"/>
      <c r="D93" s="1112"/>
      <c r="E93" s="1112"/>
      <c r="F93" s="1112"/>
      <c r="G93" s="1112"/>
      <c r="H93" s="1113"/>
      <c r="I93" s="1111"/>
      <c r="J93" s="1112"/>
      <c r="K93" s="1112"/>
      <c r="L93" s="1112"/>
      <c r="M93" s="1112"/>
      <c r="N93" s="1112"/>
      <c r="O93" s="1113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1"/>
      <c r="C94" s="1112"/>
      <c r="D94" s="1112"/>
      <c r="E94" s="1112"/>
      <c r="F94" s="1112"/>
      <c r="G94" s="1112"/>
      <c r="H94" s="1113"/>
      <c r="I94" s="1111"/>
      <c r="J94" s="1112"/>
      <c r="K94" s="1112"/>
      <c r="L94" s="1112"/>
      <c r="M94" s="1112"/>
      <c r="N94" s="1112"/>
      <c r="O94" s="1113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1"/>
      <c r="C95" s="1112"/>
      <c r="D95" s="1112"/>
      <c r="E95" s="1112"/>
      <c r="F95" s="1112"/>
      <c r="G95" s="1112"/>
      <c r="H95" s="1113"/>
      <c r="I95" s="1111"/>
      <c r="J95" s="1112"/>
      <c r="K95" s="1112"/>
      <c r="L95" s="1112"/>
      <c r="M95" s="1112"/>
      <c r="N95" s="1112"/>
      <c r="O95" s="1113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1"/>
      <c r="C96" s="1112"/>
      <c r="D96" s="1112"/>
      <c r="E96" s="1112"/>
      <c r="F96" s="1112"/>
      <c r="G96" s="1112"/>
      <c r="H96" s="1113"/>
      <c r="I96" s="1111"/>
      <c r="J96" s="1112"/>
      <c r="K96" s="1112"/>
      <c r="L96" s="1112"/>
      <c r="M96" s="1112"/>
      <c r="N96" s="1112"/>
      <c r="O96" s="1113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1"/>
      <c r="C97" s="1112"/>
      <c r="D97" s="1112"/>
      <c r="E97" s="1112"/>
      <c r="F97" s="1112"/>
      <c r="G97" s="1112"/>
      <c r="H97" s="1113"/>
      <c r="I97" s="1111"/>
      <c r="J97" s="1112"/>
      <c r="K97" s="1112"/>
      <c r="L97" s="1112"/>
      <c r="M97" s="1112"/>
      <c r="N97" s="1112"/>
      <c r="O97" s="1113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1"/>
      <c r="C98" s="1112"/>
      <c r="D98" s="1112"/>
      <c r="E98" s="1112"/>
      <c r="F98" s="1112"/>
      <c r="G98" s="1112"/>
      <c r="H98" s="1113"/>
      <c r="I98" s="1111"/>
      <c r="J98" s="1112"/>
      <c r="K98" s="1112"/>
      <c r="L98" s="1112"/>
      <c r="M98" s="1112"/>
      <c r="N98" s="1112"/>
      <c r="O98" s="1113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1"/>
      <c r="C99" s="1112"/>
      <c r="D99" s="1112"/>
      <c r="E99" s="1112"/>
      <c r="F99" s="1112"/>
      <c r="G99" s="1112"/>
      <c r="H99" s="1113"/>
      <c r="I99" s="1111"/>
      <c r="J99" s="1112"/>
      <c r="K99" s="1112"/>
      <c r="L99" s="1112"/>
      <c r="M99" s="1112"/>
      <c r="N99" s="1112"/>
      <c r="O99" s="1113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1"/>
      <c r="C100" s="1112"/>
      <c r="D100" s="1112"/>
      <c r="E100" s="1112"/>
      <c r="F100" s="1112"/>
      <c r="G100" s="1112"/>
      <c r="H100" s="1113"/>
      <c r="I100" s="1111"/>
      <c r="J100" s="1112"/>
      <c r="K100" s="1112"/>
      <c r="L100" s="1112"/>
      <c r="M100" s="1112"/>
      <c r="N100" s="1112"/>
      <c r="O100" s="1113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1"/>
      <c r="C101" s="1112"/>
      <c r="D101" s="1112"/>
      <c r="E101" s="1112"/>
      <c r="F101" s="1112"/>
      <c r="G101" s="1112"/>
      <c r="H101" s="1113"/>
      <c r="I101" s="1111"/>
      <c r="J101" s="1112"/>
      <c r="K101" s="1112"/>
      <c r="L101" s="1112"/>
      <c r="M101" s="1112"/>
      <c r="N101" s="1112"/>
      <c r="O101" s="1113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1"/>
      <c r="C102" s="1112"/>
      <c r="D102" s="1112"/>
      <c r="E102" s="1112"/>
      <c r="F102" s="1112"/>
      <c r="G102" s="1112"/>
      <c r="H102" s="1113"/>
      <c r="I102" s="1111"/>
      <c r="J102" s="1112"/>
      <c r="K102" s="1112"/>
      <c r="L102" s="1112"/>
      <c r="M102" s="1112"/>
      <c r="N102" s="1112"/>
      <c r="O102" s="1113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1"/>
      <c r="C103" s="1112"/>
      <c r="D103" s="1112"/>
      <c r="E103" s="1112"/>
      <c r="F103" s="1112"/>
      <c r="G103" s="1112"/>
      <c r="H103" s="1113"/>
      <c r="I103" s="1111"/>
      <c r="J103" s="1112"/>
      <c r="K103" s="1112"/>
      <c r="L103" s="1112"/>
      <c r="M103" s="1112"/>
      <c r="N103" s="1112"/>
      <c r="O103" s="1113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1"/>
      <c r="C104" s="1112"/>
      <c r="D104" s="1112"/>
      <c r="E104" s="1112"/>
      <c r="F104" s="1112"/>
      <c r="G104" s="1112"/>
      <c r="H104" s="1113"/>
      <c r="I104" s="1111"/>
      <c r="J104" s="1112"/>
      <c r="K104" s="1112"/>
      <c r="L104" s="1112"/>
      <c r="M104" s="1112"/>
      <c r="N104" s="1112"/>
      <c r="O104" s="1113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1"/>
      <c r="C105" s="1112"/>
      <c r="D105" s="1112"/>
      <c r="E105" s="1112"/>
      <c r="F105" s="1112"/>
      <c r="G105" s="1112"/>
      <c r="H105" s="1113"/>
      <c r="I105" s="1111"/>
      <c r="J105" s="1112"/>
      <c r="K105" s="1112"/>
      <c r="L105" s="1112"/>
      <c r="M105" s="1112"/>
      <c r="N105" s="1112"/>
      <c r="O105" s="1113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1"/>
      <c r="C106" s="1112"/>
      <c r="D106" s="1112"/>
      <c r="E106" s="1112"/>
      <c r="F106" s="1112"/>
      <c r="G106" s="1112"/>
      <c r="H106" s="1113"/>
      <c r="I106" s="1111"/>
      <c r="J106" s="1112"/>
      <c r="K106" s="1112"/>
      <c r="L106" s="1112"/>
      <c r="M106" s="1112"/>
      <c r="N106" s="1112"/>
      <c r="O106" s="1113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4"/>
      <c r="C107" s="1115"/>
      <c r="D107" s="1115"/>
      <c r="E107" s="1115"/>
      <c r="F107" s="1115"/>
      <c r="G107" s="1115"/>
      <c r="H107" s="1116"/>
      <c r="I107" s="1114"/>
      <c r="J107" s="1115"/>
      <c r="K107" s="1115"/>
      <c r="L107" s="1115"/>
      <c r="M107" s="1115"/>
      <c r="N107" s="1115"/>
      <c r="O107" s="1116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9"/>
      <c r="C171" s="1099"/>
      <c r="D171" s="1099"/>
      <c r="E171" s="1099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</row>
    <row r="172" spans="2:15"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</row>
    <row r="173" spans="2:15">
      <c r="B173" s="1099"/>
      <c r="C173" s="1099"/>
      <c r="D173" s="1099"/>
      <c r="E173" s="1099"/>
      <c r="F173" s="1099"/>
      <c r="G173" s="1099"/>
      <c r="H173" s="1099"/>
      <c r="I173" s="1099"/>
      <c r="J173" s="1099"/>
      <c r="K173" s="1099"/>
      <c r="L173" s="1099"/>
      <c r="M173" s="1099"/>
      <c r="N173" s="1099"/>
      <c r="O173" s="1099"/>
    </row>
    <row r="174" spans="2:15">
      <c r="B174" s="1099"/>
      <c r="C174" s="1099"/>
      <c r="D174" s="1099"/>
      <c r="E174" s="1099"/>
      <c r="F174" s="1099"/>
      <c r="G174" s="1099"/>
      <c r="H174" s="1099"/>
      <c r="I174" s="1099"/>
      <c r="J174" s="1099"/>
      <c r="K174" s="1099"/>
      <c r="L174" s="1099"/>
      <c r="M174" s="1099"/>
      <c r="N174" s="1099"/>
      <c r="O174" s="1099"/>
    </row>
    <row r="175" spans="2:15">
      <c r="B175" s="1099"/>
      <c r="C175" s="1099"/>
      <c r="D175" s="1099"/>
      <c r="E175" s="1099"/>
      <c r="F175" s="1099"/>
      <c r="G175" s="1099"/>
      <c r="H175" s="1099"/>
      <c r="I175" s="1099"/>
      <c r="J175" s="1099"/>
      <c r="K175" s="1099"/>
      <c r="L175" s="1099"/>
      <c r="M175" s="1099"/>
      <c r="N175" s="1099"/>
      <c r="O175" s="1099"/>
    </row>
    <row r="176" spans="2:15">
      <c r="B176" s="1099"/>
      <c r="C176" s="1099"/>
      <c r="D176" s="1099"/>
      <c r="E176" s="1099"/>
      <c r="F176" s="1099"/>
      <c r="G176" s="1099"/>
      <c r="H176" s="1099"/>
      <c r="I176" s="1099"/>
      <c r="J176" s="1099"/>
      <c r="K176" s="1099"/>
      <c r="L176" s="1099"/>
      <c r="M176" s="1099"/>
      <c r="N176" s="1099"/>
      <c r="O176" s="1099"/>
    </row>
    <row r="177" spans="2:15">
      <c r="B177" s="1099"/>
      <c r="C177" s="1099"/>
      <c r="D177" s="1099"/>
      <c r="E177" s="1099"/>
      <c r="F177" s="1099"/>
      <c r="G177" s="1099"/>
      <c r="H177" s="1099"/>
      <c r="I177" s="1099"/>
      <c r="J177" s="1099"/>
      <c r="K177" s="1099"/>
      <c r="L177" s="1099"/>
      <c r="M177" s="1099"/>
      <c r="N177" s="1099"/>
      <c r="O177" s="1099"/>
    </row>
    <row r="178" spans="2:15"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099"/>
      <c r="L178" s="1099"/>
      <c r="M178" s="1099"/>
      <c r="N178" s="1099"/>
      <c r="O178" s="1099"/>
    </row>
    <row r="179" spans="2:15">
      <c r="B179" s="1099"/>
      <c r="C179" s="1099"/>
      <c r="D179" s="1099"/>
      <c r="E179" s="1099"/>
      <c r="F179" s="1099"/>
      <c r="G179" s="1099"/>
      <c r="H179" s="1099"/>
      <c r="I179" s="1099"/>
      <c r="J179" s="1099"/>
      <c r="K179" s="1099"/>
      <c r="L179" s="1099"/>
      <c r="M179" s="1099"/>
      <c r="N179" s="1099"/>
      <c r="O179" s="1099"/>
    </row>
    <row r="180" spans="2:15">
      <c r="B180" s="1099"/>
      <c r="C180" s="1099"/>
      <c r="D180" s="1099"/>
      <c r="E180" s="1099"/>
      <c r="F180" s="1099"/>
      <c r="G180" s="1099"/>
      <c r="H180" s="1099"/>
      <c r="I180" s="1099"/>
      <c r="J180" s="1099"/>
      <c r="K180" s="1099"/>
      <c r="L180" s="1099"/>
      <c r="M180" s="1099"/>
      <c r="N180" s="1099"/>
      <c r="O180" s="1099"/>
    </row>
    <row r="181" spans="2:15">
      <c r="B181" s="1099"/>
      <c r="C181" s="1099"/>
      <c r="D181" s="1099"/>
      <c r="E181" s="1099"/>
      <c r="F181" s="1099"/>
      <c r="G181" s="1099"/>
      <c r="H181" s="1099"/>
      <c r="I181" s="1099"/>
      <c r="J181" s="1099"/>
      <c r="K181" s="1099"/>
      <c r="L181" s="1099"/>
      <c r="M181" s="1099"/>
      <c r="N181" s="1099"/>
      <c r="O181" s="1099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9"/>
      <c r="C185" s="1099"/>
      <c r="D185" s="1099"/>
      <c r="E185" s="1099"/>
      <c r="F185" s="1099"/>
      <c r="G185" s="1099"/>
      <c r="H185" s="1099"/>
      <c r="I185" s="1099"/>
      <c r="J185" s="1099"/>
      <c r="K185" s="1099"/>
      <c r="L185" s="1099"/>
      <c r="M185" s="1099"/>
      <c r="N185" s="1099"/>
      <c r="O185" s="1099"/>
    </row>
    <row r="186" spans="2:15">
      <c r="B186" s="1099"/>
      <c r="C186" s="1099"/>
      <c r="D186" s="1099"/>
      <c r="E186" s="1099"/>
      <c r="F186" s="1099"/>
      <c r="G186" s="1099"/>
      <c r="H186" s="1099"/>
      <c r="I186" s="1099"/>
      <c r="J186" s="1099"/>
      <c r="K186" s="1099"/>
      <c r="L186" s="1099"/>
      <c r="M186" s="1099"/>
      <c r="N186" s="1099"/>
      <c r="O186" s="1099"/>
    </row>
    <row r="187" spans="2:15">
      <c r="B187" s="1099"/>
      <c r="C187" s="1099"/>
      <c r="D187" s="1099"/>
      <c r="E187" s="1099"/>
      <c r="F187" s="1099"/>
      <c r="G187" s="1099"/>
      <c r="H187" s="1099"/>
      <c r="I187" s="1099"/>
      <c r="J187" s="1099"/>
      <c r="K187" s="1099"/>
      <c r="L187" s="1099"/>
      <c r="M187" s="1099"/>
      <c r="N187" s="1099"/>
      <c r="O187" s="1099"/>
    </row>
    <row r="188" spans="2:15">
      <c r="B188" s="1099"/>
      <c r="C188" s="1099"/>
      <c r="D188" s="1099"/>
      <c r="E188" s="1099"/>
      <c r="F188" s="1099"/>
      <c r="G188" s="1099"/>
      <c r="H188" s="1099"/>
      <c r="I188" s="1099"/>
      <c r="J188" s="1099"/>
      <c r="K188" s="1099"/>
      <c r="L188" s="1099"/>
      <c r="M188" s="1099"/>
      <c r="N188" s="1099"/>
      <c r="O188" s="1099"/>
    </row>
    <row r="189" spans="2:15">
      <c r="B189" s="1099"/>
      <c r="C189" s="1099"/>
      <c r="D189" s="1099"/>
      <c r="E189" s="1099"/>
      <c r="F189" s="1099"/>
      <c r="G189" s="1099"/>
      <c r="H189" s="1099"/>
      <c r="I189" s="1099"/>
      <c r="J189" s="1099"/>
      <c r="K189" s="1099"/>
      <c r="L189" s="1099"/>
      <c r="M189" s="1099"/>
      <c r="N189" s="1099"/>
      <c r="O189" s="1099"/>
    </row>
    <row r="190" spans="2:15">
      <c r="B190" s="1099"/>
      <c r="C190" s="1099"/>
      <c r="D190" s="1099"/>
      <c r="E190" s="1099"/>
      <c r="F190" s="1099"/>
      <c r="G190" s="1099"/>
      <c r="H190" s="1099"/>
      <c r="I190" s="1099"/>
      <c r="J190" s="1099"/>
      <c r="K190" s="1099"/>
      <c r="L190" s="1099"/>
      <c r="M190" s="1099"/>
      <c r="N190" s="1099"/>
      <c r="O190" s="1099"/>
    </row>
    <row r="191" spans="2:15">
      <c r="B191" s="1099"/>
      <c r="C191" s="1099"/>
      <c r="D191" s="1099"/>
      <c r="E191" s="1099"/>
      <c r="F191" s="1099"/>
      <c r="G191" s="1099"/>
      <c r="H191" s="1099"/>
      <c r="I191" s="1099"/>
      <c r="J191" s="1099"/>
      <c r="K191" s="1099"/>
      <c r="L191" s="1099"/>
      <c r="M191" s="1099"/>
      <c r="N191" s="1099"/>
      <c r="O191" s="1099"/>
    </row>
    <row r="192" spans="2:15">
      <c r="B192" s="1099"/>
      <c r="C192" s="1099"/>
      <c r="D192" s="1099"/>
      <c r="E192" s="1099"/>
      <c r="F192" s="1099"/>
      <c r="G192" s="1099"/>
      <c r="H192" s="1099"/>
      <c r="I192" s="1099"/>
      <c r="J192" s="1099"/>
      <c r="K192" s="1099"/>
      <c r="L192" s="1099"/>
      <c r="M192" s="1099"/>
      <c r="N192" s="1099"/>
      <c r="O192" s="1099"/>
    </row>
    <row r="193" spans="2:15">
      <c r="B193" s="1099"/>
      <c r="C193" s="1099"/>
      <c r="D193" s="1099"/>
      <c r="E193" s="1099"/>
      <c r="F193" s="1099"/>
      <c r="G193" s="1099"/>
      <c r="H193" s="1099"/>
      <c r="I193" s="1099"/>
      <c r="J193" s="1099"/>
      <c r="K193" s="1099"/>
      <c r="L193" s="1099"/>
      <c r="M193" s="1099"/>
      <c r="N193" s="1099"/>
      <c r="O193" s="1099"/>
    </row>
    <row r="194" spans="2:15">
      <c r="B194" s="1099"/>
      <c r="C194" s="1099"/>
      <c r="D194" s="1099"/>
      <c r="E194" s="1099"/>
      <c r="F194" s="1099"/>
      <c r="G194" s="1099"/>
      <c r="H194" s="1099"/>
      <c r="I194" s="1099"/>
      <c r="J194" s="1099"/>
      <c r="K194" s="1099"/>
      <c r="L194" s="1099"/>
      <c r="M194" s="1099"/>
      <c r="N194" s="1099"/>
      <c r="O194" s="1099"/>
    </row>
    <row r="195" spans="2:15">
      <c r="B195" s="1099"/>
      <c r="C195" s="1099"/>
      <c r="D195" s="1099"/>
      <c r="E195" s="1099"/>
      <c r="F195" s="1099"/>
      <c r="G195" s="1099"/>
      <c r="H195" s="1099"/>
      <c r="I195" s="1099"/>
      <c r="J195" s="1099"/>
      <c r="K195" s="1099"/>
      <c r="L195" s="1099"/>
      <c r="M195" s="1099"/>
      <c r="N195" s="1099"/>
      <c r="O195" s="1099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9"/>
      <c r="C199" s="1099"/>
      <c r="D199" s="1099"/>
      <c r="E199" s="1099"/>
      <c r="F199" s="1099"/>
      <c r="G199" s="1099"/>
      <c r="H199" s="1099"/>
      <c r="I199" s="1099"/>
      <c r="J199" s="1099"/>
      <c r="K199" s="1099"/>
      <c r="L199" s="1099"/>
      <c r="M199" s="1099"/>
      <c r="N199" s="1099"/>
      <c r="O199" s="1099"/>
    </row>
    <row r="200" spans="2:15">
      <c r="B200" s="1099"/>
      <c r="C200" s="1099"/>
      <c r="D200" s="1099"/>
      <c r="E200" s="1099"/>
      <c r="F200" s="1099"/>
      <c r="G200" s="1099"/>
      <c r="H200" s="1099"/>
      <c r="I200" s="1099"/>
      <c r="J200" s="1099"/>
      <c r="K200" s="1099"/>
      <c r="L200" s="1099"/>
      <c r="M200" s="1099"/>
      <c r="N200" s="1099"/>
      <c r="O200" s="1099"/>
    </row>
    <row r="201" spans="2:15">
      <c r="B201" s="1099"/>
      <c r="C201" s="1099"/>
      <c r="D201" s="1099"/>
      <c r="E201" s="1099"/>
      <c r="F201" s="1099"/>
      <c r="G201" s="1099"/>
      <c r="H201" s="1099"/>
      <c r="I201" s="1099"/>
      <c r="J201" s="1099"/>
      <c r="K201" s="1099"/>
      <c r="L201" s="1099"/>
      <c r="M201" s="1099"/>
      <c r="N201" s="1099"/>
      <c r="O201" s="1099"/>
    </row>
    <row r="202" spans="2:15">
      <c r="B202" s="1099"/>
      <c r="C202" s="1099"/>
      <c r="D202" s="1099"/>
      <c r="E202" s="1099"/>
      <c r="F202" s="1099"/>
      <c r="G202" s="1099"/>
      <c r="H202" s="1099"/>
      <c r="I202" s="1099"/>
      <c r="J202" s="1099"/>
      <c r="K202" s="1099"/>
      <c r="L202" s="1099"/>
      <c r="M202" s="1099"/>
      <c r="N202" s="1099"/>
      <c r="O202" s="1099"/>
    </row>
    <row r="203" spans="2:15">
      <c r="B203" s="1099"/>
      <c r="C203" s="1099"/>
      <c r="D203" s="1099"/>
      <c r="E203" s="1099"/>
      <c r="F203" s="1099"/>
      <c r="G203" s="1099"/>
      <c r="H203" s="1099"/>
      <c r="I203" s="1099"/>
      <c r="J203" s="1099"/>
      <c r="K203" s="1099"/>
      <c r="L203" s="1099"/>
      <c r="M203" s="1099"/>
      <c r="N203" s="1099"/>
      <c r="O203" s="1099"/>
    </row>
    <row r="204" spans="2:15">
      <c r="B204" s="1099"/>
      <c r="C204" s="1099"/>
      <c r="D204" s="1099"/>
      <c r="E204" s="1099"/>
      <c r="F204" s="1099"/>
      <c r="G204" s="1099"/>
      <c r="H204" s="1099"/>
      <c r="I204" s="1099"/>
      <c r="J204" s="1099"/>
      <c r="K204" s="1099"/>
      <c r="L204" s="1099"/>
      <c r="M204" s="1099"/>
      <c r="N204" s="1099"/>
      <c r="O204" s="1099"/>
    </row>
    <row r="205" spans="2:15">
      <c r="B205" s="1099"/>
      <c r="C205" s="1099"/>
      <c r="D205" s="1099"/>
      <c r="E205" s="1099"/>
      <c r="F205" s="1099"/>
      <c r="G205" s="1099"/>
      <c r="H205" s="1099"/>
      <c r="I205" s="1099"/>
      <c r="J205" s="1099"/>
      <c r="K205" s="1099"/>
      <c r="L205" s="1099"/>
      <c r="M205" s="1099"/>
      <c r="N205" s="1099"/>
      <c r="O205" s="1099"/>
    </row>
    <row r="206" spans="2:15">
      <c r="B206" s="1099"/>
      <c r="C206" s="1099"/>
      <c r="D206" s="1099"/>
      <c r="E206" s="1099"/>
      <c r="F206" s="1099"/>
      <c r="G206" s="1099"/>
      <c r="H206" s="1099"/>
      <c r="I206" s="1099"/>
      <c r="J206" s="1099"/>
      <c r="K206" s="1099"/>
      <c r="L206" s="1099"/>
      <c r="M206" s="1099"/>
      <c r="N206" s="1099"/>
      <c r="O206" s="1099"/>
    </row>
    <row r="207" spans="2:15">
      <c r="B207" s="1099"/>
      <c r="C207" s="1099"/>
      <c r="D207" s="1099"/>
      <c r="E207" s="1099"/>
      <c r="F207" s="1099"/>
      <c r="G207" s="1099"/>
      <c r="H207" s="1099"/>
      <c r="I207" s="1099"/>
      <c r="J207" s="1099"/>
      <c r="K207" s="1099"/>
      <c r="L207" s="1099"/>
      <c r="M207" s="1099"/>
      <c r="N207" s="1099"/>
      <c r="O207" s="1099"/>
    </row>
    <row r="208" spans="2:15">
      <c r="B208" s="1099"/>
      <c r="C208" s="1099"/>
      <c r="D208" s="1099"/>
      <c r="E208" s="1099"/>
      <c r="F208" s="1099"/>
      <c r="G208" s="1099"/>
      <c r="H208" s="1099"/>
      <c r="I208" s="1099"/>
      <c r="J208" s="1099"/>
      <c r="K208" s="1099"/>
      <c r="L208" s="1099"/>
      <c r="M208" s="1099"/>
      <c r="N208" s="1099"/>
      <c r="O208" s="1099"/>
    </row>
    <row r="209" spans="2:15">
      <c r="B209" s="1099"/>
      <c r="C209" s="1099"/>
      <c r="D209" s="1099"/>
      <c r="E209" s="1099"/>
      <c r="F209" s="1099"/>
      <c r="G209" s="1099"/>
      <c r="H209" s="1099"/>
      <c r="I209" s="1099"/>
      <c r="J209" s="1099"/>
      <c r="K209" s="1099"/>
      <c r="L209" s="1099"/>
      <c r="M209" s="1099"/>
      <c r="N209" s="1099"/>
      <c r="O209" s="1099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9"/>
      <c r="B4" s="1129"/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</row>
    <row r="36" spans="1:13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30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Z21" sqref="Z21:AF21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3"/>
      <c r="D3" s="563"/>
      <c r="E3" s="563"/>
      <c r="F3" s="563"/>
      <c r="G3" s="563"/>
      <c r="H3" s="563"/>
      <c r="I3" s="563"/>
      <c r="J3" s="563"/>
      <c r="K3" s="564" t="s">
        <v>181</v>
      </c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6"/>
      <c r="AD3" s="567"/>
      <c r="AE3" s="567"/>
      <c r="AF3" s="567"/>
      <c r="AG3" s="567"/>
      <c r="AH3" s="567"/>
      <c r="AI3" s="567"/>
      <c r="AJ3" s="568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69" t="s">
        <v>1061</v>
      </c>
      <c r="R5" s="569"/>
      <c r="S5" s="569"/>
      <c r="T5" s="569"/>
      <c r="U5" s="569"/>
      <c r="V5" s="569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365"/>
      <c r="AN5" s="501" t="s">
        <v>992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69" t="s">
        <v>175</v>
      </c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2"/>
      <c r="L7" s="562"/>
      <c r="M7" s="562"/>
      <c r="N7" s="562"/>
      <c r="O7" s="562"/>
      <c r="P7" s="562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5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  <c r="AF8" s="547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48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  <c r="AB9" s="549"/>
      <c r="AC9" s="549"/>
      <c r="AD9" s="549"/>
      <c r="AE9" s="549"/>
      <c r="AF9" s="550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48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50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48"/>
      <c r="I11" s="549"/>
      <c r="J11" s="549"/>
      <c r="K11" s="549"/>
      <c r="L11" s="549"/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50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48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50"/>
      <c r="AG12" s="368"/>
      <c r="AH12" s="368"/>
      <c r="AI12" s="368"/>
      <c r="AJ12" s="361"/>
      <c r="AK12" s="359"/>
      <c r="AN12" s="502" t="s">
        <v>993</v>
      </c>
      <c r="AO12" s="502" t="s">
        <v>994</v>
      </c>
    </row>
    <row r="13" spans="2:41">
      <c r="B13" s="358"/>
      <c r="C13" s="360"/>
      <c r="D13" s="368"/>
      <c r="E13" s="368"/>
      <c r="F13" s="368"/>
      <c r="G13" s="368"/>
      <c r="H13" s="548"/>
      <c r="I13" s="549"/>
      <c r="J13" s="549"/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50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48"/>
      <c r="I14" s="549"/>
      <c r="J14" s="549"/>
      <c r="K14" s="549"/>
      <c r="L14" s="549"/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50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48"/>
      <c r="I15" s="549"/>
      <c r="J15" s="549"/>
      <c r="K15" s="549"/>
      <c r="L15" s="549"/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50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48"/>
      <c r="I16" s="549"/>
      <c r="J16" s="549"/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50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48"/>
      <c r="I17" s="549"/>
      <c r="J17" s="549"/>
      <c r="K17" s="549"/>
      <c r="L17" s="549"/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50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1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3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4" t="s">
        <v>548</v>
      </c>
      <c r="I20" s="555"/>
      <c r="J20" s="555"/>
      <c r="K20" s="555"/>
      <c r="L20" s="555"/>
      <c r="M20" s="555"/>
      <c r="N20" s="556">
        <v>43397</v>
      </c>
      <c r="O20" s="556"/>
      <c r="P20" s="556"/>
      <c r="Q20" s="556"/>
      <c r="R20" s="556"/>
      <c r="S20" s="556"/>
      <c r="T20" s="555" t="s">
        <v>549</v>
      </c>
      <c r="U20" s="555"/>
      <c r="V20" s="555"/>
      <c r="W20" s="555"/>
      <c r="X20" s="555"/>
      <c r="Y20" s="555"/>
      <c r="Z20" s="555" t="s">
        <v>555</v>
      </c>
      <c r="AA20" s="555"/>
      <c r="AB20" s="555"/>
      <c r="AC20" s="555"/>
      <c r="AD20" s="555"/>
      <c r="AE20" s="555"/>
      <c r="AF20" s="557"/>
      <c r="AG20" s="368"/>
      <c r="AH20" s="368"/>
      <c r="AI20" s="368"/>
      <c r="AJ20" s="361"/>
      <c r="AK20" s="359"/>
      <c r="AN20" s="502" t="s">
        <v>995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58" t="s">
        <v>550</v>
      </c>
      <c r="I21" s="559"/>
      <c r="J21" s="559"/>
      <c r="K21" s="559"/>
      <c r="L21" s="559"/>
      <c r="M21" s="559"/>
      <c r="N21" s="559" t="s">
        <v>551</v>
      </c>
      <c r="O21" s="559"/>
      <c r="P21" s="559"/>
      <c r="Q21" s="559"/>
      <c r="R21" s="559"/>
      <c r="S21" s="559"/>
      <c r="T21" s="559" t="s">
        <v>552</v>
      </c>
      <c r="U21" s="559"/>
      <c r="V21" s="559"/>
      <c r="W21" s="559"/>
      <c r="X21" s="559"/>
      <c r="Y21" s="559"/>
      <c r="Z21" s="560">
        <v>43421</v>
      </c>
      <c r="AA21" s="560"/>
      <c r="AB21" s="560"/>
      <c r="AC21" s="560"/>
      <c r="AD21" s="560"/>
      <c r="AE21" s="560"/>
      <c r="AF21" s="561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6"/>
      <c r="J22" s="537"/>
      <c r="K22" s="537"/>
      <c r="L22" s="537"/>
      <c r="M22" s="537"/>
      <c r="N22" s="537"/>
      <c r="O22" s="537"/>
      <c r="P22" s="537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38" t="s">
        <v>553</v>
      </c>
      <c r="I23" s="539"/>
      <c r="J23" s="539"/>
      <c r="K23" s="539"/>
      <c r="L23" s="539"/>
      <c r="M23" s="539"/>
      <c r="N23" s="539"/>
      <c r="O23" s="540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1" t="s">
        <v>554</v>
      </c>
      <c r="I24" s="542"/>
      <c r="J24" s="542"/>
      <c r="K24" s="542"/>
      <c r="L24" s="542"/>
      <c r="M24" s="542"/>
      <c r="N24" s="542"/>
      <c r="O24" s="543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4" t="s">
        <v>174</v>
      </c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4"/>
      <c r="X27" s="544"/>
      <c r="Y27" s="544"/>
      <c r="Z27" s="544"/>
      <c r="AA27" s="544"/>
      <c r="AB27" s="544"/>
      <c r="AC27" s="544"/>
      <c r="AD27" s="544"/>
      <c r="AE27" s="544"/>
      <c r="AF27" s="544"/>
      <c r="AG27" s="544"/>
      <c r="AH27" s="544"/>
      <c r="AI27" s="544"/>
      <c r="AJ27" s="544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D1" zoomScale="90" zoomScaleNormal="80" zoomScaleSheetLayoutView="90" workbookViewId="0">
      <selection activeCell="Y43" sqref="Y4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609" t="s">
        <v>202</v>
      </c>
      <c r="E3" s="610"/>
      <c r="F3" s="610"/>
      <c r="G3" s="610"/>
      <c r="H3" s="610"/>
      <c r="I3" s="611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612"/>
      <c r="E4" s="613"/>
      <c r="F4" s="613"/>
      <c r="G4" s="613"/>
      <c r="H4" s="613"/>
      <c r="I4" s="614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612"/>
      <c r="E5" s="613"/>
      <c r="F5" s="613"/>
      <c r="G5" s="613"/>
      <c r="H5" s="613"/>
      <c r="I5" s="614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612"/>
      <c r="E6" s="613"/>
      <c r="F6" s="613"/>
      <c r="G6" s="613"/>
      <c r="H6" s="613"/>
      <c r="I6" s="614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615"/>
      <c r="E7" s="616"/>
      <c r="F7" s="616"/>
      <c r="G7" s="616"/>
      <c r="H7" s="616"/>
      <c r="I7" s="617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3" t="s">
        <v>217</v>
      </c>
      <c r="C9" s="634"/>
      <c r="D9" s="634"/>
      <c r="E9" s="634"/>
      <c r="F9" s="634"/>
      <c r="G9" s="634"/>
      <c r="H9" s="634"/>
      <c r="I9" s="634"/>
      <c r="J9" s="634"/>
      <c r="K9" s="634"/>
      <c r="L9" s="635"/>
      <c r="M9" s="175"/>
      <c r="O9" s="284" t="s">
        <v>263</v>
      </c>
    </row>
    <row r="10" spans="1:20" ht="14.4" thickBot="1">
      <c r="A10" s="174"/>
      <c r="B10" s="180"/>
      <c r="C10" s="579"/>
      <c r="D10" s="579"/>
      <c r="E10" s="579"/>
      <c r="F10" s="579"/>
      <c r="G10" s="579"/>
      <c r="H10" s="579"/>
      <c r="I10" s="579"/>
      <c r="J10" s="579"/>
      <c r="K10" s="579"/>
      <c r="L10" s="580"/>
      <c r="M10" s="175"/>
    </row>
    <row r="11" spans="1:20" ht="14.4">
      <c r="A11" s="174"/>
      <c r="B11" s="180"/>
      <c r="C11" s="188" t="s">
        <v>183</v>
      </c>
      <c r="D11" s="581" t="s">
        <v>1062</v>
      </c>
      <c r="E11" s="582"/>
      <c r="F11" s="189"/>
      <c r="G11" s="189"/>
      <c r="H11" s="190" t="s">
        <v>184</v>
      </c>
      <c r="I11" s="191"/>
      <c r="J11" s="583" t="s">
        <v>865</v>
      </c>
      <c r="K11" s="584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585" t="s">
        <v>1063</v>
      </c>
      <c r="E12" s="586"/>
      <c r="F12" s="193"/>
      <c r="G12" s="189"/>
      <c r="H12" s="190" t="s">
        <v>185</v>
      </c>
      <c r="I12" s="191"/>
      <c r="J12" s="587" t="s">
        <v>1064</v>
      </c>
      <c r="K12" s="588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589" t="s">
        <v>520</v>
      </c>
      <c r="E13" s="590"/>
      <c r="F13" s="189"/>
      <c r="G13" s="189"/>
      <c r="H13" s="190" t="s">
        <v>186</v>
      </c>
      <c r="I13" s="191"/>
      <c r="J13" s="587">
        <v>72</v>
      </c>
      <c r="K13" s="588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585">
        <v>102.487711</v>
      </c>
      <c r="E14" s="586"/>
      <c r="F14" s="197"/>
      <c r="G14" s="189"/>
      <c r="H14" s="190" t="s">
        <v>178</v>
      </c>
      <c r="I14" s="195"/>
      <c r="J14" s="587">
        <v>0</v>
      </c>
      <c r="K14" s="588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585">
        <v>19.471993999999999</v>
      </c>
      <c r="E15" s="586"/>
      <c r="F15" s="189"/>
      <c r="G15" s="189"/>
      <c r="H15" s="188" t="s">
        <v>188</v>
      </c>
      <c r="I15" s="189"/>
      <c r="J15" s="587">
        <f>J13+J14</f>
        <v>72</v>
      </c>
      <c r="K15" s="588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591">
        <v>1450</v>
      </c>
      <c r="E16" s="592"/>
      <c r="F16" s="189"/>
      <c r="G16" s="189"/>
      <c r="H16" s="190" t="s">
        <v>177</v>
      </c>
      <c r="I16" s="195"/>
      <c r="J16" s="587" t="s">
        <v>120</v>
      </c>
      <c r="K16" s="628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593" t="s">
        <v>1049</v>
      </c>
      <c r="E17" s="594"/>
      <c r="F17" s="189"/>
      <c r="G17" s="189"/>
      <c r="H17" s="629" t="s">
        <v>190</v>
      </c>
      <c r="I17" s="629"/>
      <c r="J17" s="631" t="s">
        <v>1065</v>
      </c>
      <c r="K17" s="632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30"/>
      <c r="I18" s="630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633" t="s">
        <v>218</v>
      </c>
      <c r="C19" s="634"/>
      <c r="D19" s="634"/>
      <c r="E19" s="634"/>
      <c r="F19" s="634"/>
      <c r="G19" s="634"/>
      <c r="H19" s="634"/>
      <c r="I19" s="634"/>
      <c r="J19" s="634"/>
      <c r="K19" s="634"/>
      <c r="L19" s="635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579"/>
      <c r="D20" s="579"/>
      <c r="E20" s="579"/>
      <c r="F20" s="579"/>
      <c r="G20" s="579"/>
      <c r="H20" s="579"/>
      <c r="I20" s="579"/>
      <c r="J20" s="579"/>
      <c r="K20" s="579"/>
      <c r="L20" s="580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1046</v>
      </c>
      <c r="F21" s="623" t="s">
        <v>193</v>
      </c>
      <c r="G21" s="624"/>
      <c r="H21" s="350" t="s">
        <v>996</v>
      </c>
      <c r="I21" s="351" t="s">
        <v>194</v>
      </c>
      <c r="J21" s="625" t="s">
        <v>1050</v>
      </c>
      <c r="K21" s="626"/>
      <c r="L21" s="194"/>
      <c r="M21" s="175"/>
      <c r="O21" s="485" t="s">
        <v>905</v>
      </c>
      <c r="P21" s="486" t="s">
        <v>906</v>
      </c>
      <c r="Q21" s="473" t="s">
        <v>897</v>
      </c>
      <c r="R21" s="572" t="s">
        <v>907</v>
      </c>
      <c r="S21" s="573"/>
      <c r="T21" s="350" t="s">
        <v>898</v>
      </c>
      <c r="U21" s="487" t="s">
        <v>902</v>
      </c>
      <c r="V21" s="574" t="s">
        <v>172</v>
      </c>
      <c r="W21" s="575"/>
      <c r="Y21" s="176" t="s">
        <v>172</v>
      </c>
      <c r="Z21" s="284" t="s">
        <v>908</v>
      </c>
    </row>
    <row r="22" spans="1:26" ht="30.75" customHeight="1">
      <c r="A22" s="174"/>
      <c r="B22" s="180"/>
      <c r="C22" s="627" t="s">
        <v>195</v>
      </c>
      <c r="D22" s="578"/>
      <c r="E22" s="578"/>
      <c r="F22" s="578"/>
      <c r="G22" s="578"/>
      <c r="H22" s="619" t="s">
        <v>897</v>
      </c>
      <c r="I22" s="619"/>
      <c r="J22" s="619"/>
      <c r="K22" s="620"/>
      <c r="L22" s="194"/>
      <c r="M22" s="175"/>
      <c r="O22" s="576" t="s">
        <v>909</v>
      </c>
      <c r="P22" s="571"/>
      <c r="Q22" s="571"/>
      <c r="R22" s="571"/>
      <c r="S22" s="571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627" t="s">
        <v>196</v>
      </c>
      <c r="D23" s="578"/>
      <c r="E23" s="578"/>
      <c r="F23" s="578"/>
      <c r="G23" s="578"/>
      <c r="H23" s="619" t="s">
        <v>899</v>
      </c>
      <c r="I23" s="619"/>
      <c r="J23" s="619"/>
      <c r="K23" s="620"/>
      <c r="L23" s="194"/>
      <c r="M23" s="175"/>
      <c r="O23" s="577" t="s">
        <v>912</v>
      </c>
      <c r="P23" s="578"/>
      <c r="Q23" s="578"/>
      <c r="R23" s="578"/>
      <c r="S23" s="578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618" t="s">
        <v>198</v>
      </c>
      <c r="D24" s="571"/>
      <c r="E24" s="571"/>
      <c r="F24" s="571"/>
      <c r="G24" s="571"/>
      <c r="H24" s="619" t="s">
        <v>900</v>
      </c>
      <c r="I24" s="619"/>
      <c r="J24" s="619"/>
      <c r="K24" s="620"/>
      <c r="L24" s="194"/>
      <c r="M24" s="175"/>
      <c r="O24" s="570" t="s">
        <v>915</v>
      </c>
      <c r="P24" s="571"/>
      <c r="Q24" s="571"/>
      <c r="R24" s="571"/>
      <c r="S24" s="571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618" t="s">
        <v>200</v>
      </c>
      <c r="D25" s="571"/>
      <c r="E25" s="571"/>
      <c r="F25" s="571"/>
      <c r="G25" s="571"/>
      <c r="H25" s="621" t="s">
        <v>527</v>
      </c>
      <c r="I25" s="621"/>
      <c r="J25" s="621"/>
      <c r="K25" s="622"/>
      <c r="L25" s="194"/>
      <c r="M25" s="175"/>
      <c r="O25" s="570" t="s">
        <v>917</v>
      </c>
      <c r="P25" s="571"/>
      <c r="Q25" s="571"/>
      <c r="R25" s="571"/>
      <c r="S25" s="571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598" t="s">
        <v>201</v>
      </c>
      <c r="D26" s="599"/>
      <c r="E26" s="599"/>
      <c r="F26" s="599"/>
      <c r="G26" s="599"/>
      <c r="H26" s="600"/>
      <c r="I26" s="600"/>
      <c r="J26" s="600"/>
      <c r="K26" s="601"/>
      <c r="L26" s="194"/>
      <c r="M26" s="175"/>
      <c r="O26" s="570" t="s">
        <v>917</v>
      </c>
      <c r="P26" s="571"/>
      <c r="Q26" s="571"/>
      <c r="R26" s="571"/>
      <c r="S26" s="571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2"/>
      <c r="D28" s="603"/>
      <c r="E28" s="603"/>
      <c r="F28" s="603"/>
      <c r="G28" s="603"/>
      <c r="H28" s="603"/>
      <c r="I28" s="603"/>
      <c r="J28" s="603"/>
      <c r="K28" s="604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5"/>
      <c r="D29" s="606"/>
      <c r="E29" s="606"/>
      <c r="F29" s="606"/>
      <c r="G29" s="606"/>
      <c r="H29" s="606"/>
      <c r="I29" s="606"/>
      <c r="J29" s="606"/>
      <c r="K29" s="607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5"/>
      <c r="D30" s="606"/>
      <c r="E30" s="606"/>
      <c r="F30" s="606"/>
      <c r="G30" s="606"/>
      <c r="H30" s="606"/>
      <c r="I30" s="606"/>
      <c r="J30" s="606"/>
      <c r="K30" s="607"/>
      <c r="L30" s="194"/>
      <c r="M30" s="189"/>
      <c r="O30" s="285" t="s">
        <v>267</v>
      </c>
    </row>
    <row r="31" spans="1:26">
      <c r="A31" s="189"/>
      <c r="B31" s="180"/>
      <c r="C31" s="605"/>
      <c r="D31" s="608"/>
      <c r="E31" s="608"/>
      <c r="F31" s="608"/>
      <c r="G31" s="608"/>
      <c r="H31" s="608"/>
      <c r="I31" s="608"/>
      <c r="J31" s="608"/>
      <c r="K31" s="607"/>
      <c r="L31" s="194"/>
      <c r="M31" s="189"/>
    </row>
    <row r="32" spans="1:26">
      <c r="A32" s="189"/>
      <c r="B32" s="180"/>
      <c r="C32" s="605"/>
      <c r="D32" s="608"/>
      <c r="E32" s="608"/>
      <c r="F32" s="608"/>
      <c r="G32" s="608"/>
      <c r="H32" s="608"/>
      <c r="I32" s="608"/>
      <c r="J32" s="608"/>
      <c r="K32" s="607"/>
      <c r="L32" s="194"/>
      <c r="M32" s="189"/>
    </row>
    <row r="33" spans="1:13">
      <c r="A33" s="189"/>
      <c r="B33" s="180"/>
      <c r="C33" s="605"/>
      <c r="D33" s="608"/>
      <c r="E33" s="608"/>
      <c r="F33" s="608"/>
      <c r="G33" s="608"/>
      <c r="H33" s="608"/>
      <c r="I33" s="608"/>
      <c r="J33" s="608"/>
      <c r="K33" s="607"/>
      <c r="L33" s="194"/>
      <c r="M33" s="189"/>
    </row>
    <row r="34" spans="1:13">
      <c r="A34" s="189"/>
      <c r="B34" s="180"/>
      <c r="C34" s="605"/>
      <c r="D34" s="608"/>
      <c r="E34" s="608"/>
      <c r="F34" s="608"/>
      <c r="G34" s="608"/>
      <c r="H34" s="608"/>
      <c r="I34" s="608"/>
      <c r="J34" s="608"/>
      <c r="K34" s="607"/>
      <c r="L34" s="194"/>
      <c r="M34" s="189"/>
    </row>
    <row r="35" spans="1:13">
      <c r="A35" s="189"/>
      <c r="B35" s="180"/>
      <c r="C35" s="605"/>
      <c r="D35" s="608"/>
      <c r="E35" s="608"/>
      <c r="F35" s="608"/>
      <c r="G35" s="608"/>
      <c r="H35" s="608"/>
      <c r="I35" s="608"/>
      <c r="J35" s="608"/>
      <c r="K35" s="607"/>
      <c r="L35" s="194"/>
      <c r="M35" s="189"/>
    </row>
    <row r="36" spans="1:13">
      <c r="A36" s="189"/>
      <c r="B36" s="180"/>
      <c r="C36" s="605"/>
      <c r="D36" s="608"/>
      <c r="E36" s="608"/>
      <c r="F36" s="608"/>
      <c r="G36" s="608"/>
      <c r="H36" s="608"/>
      <c r="I36" s="608"/>
      <c r="J36" s="608"/>
      <c r="K36" s="607"/>
      <c r="L36" s="194"/>
      <c r="M36" s="189"/>
    </row>
    <row r="37" spans="1:13">
      <c r="A37" s="189"/>
      <c r="B37" s="180"/>
      <c r="C37" s="605"/>
      <c r="D37" s="608"/>
      <c r="E37" s="608"/>
      <c r="F37" s="608"/>
      <c r="G37" s="608"/>
      <c r="H37" s="608"/>
      <c r="I37" s="608"/>
      <c r="J37" s="608"/>
      <c r="K37" s="607"/>
      <c r="L37" s="194"/>
      <c r="M37" s="189"/>
    </row>
    <row r="38" spans="1:13">
      <c r="A38" s="189"/>
      <c r="B38" s="180"/>
      <c r="C38" s="605"/>
      <c r="D38" s="608"/>
      <c r="E38" s="608"/>
      <c r="F38" s="608"/>
      <c r="G38" s="608"/>
      <c r="H38" s="608"/>
      <c r="I38" s="608"/>
      <c r="J38" s="608"/>
      <c r="K38" s="607"/>
      <c r="L38" s="194"/>
      <c r="M38" s="189"/>
    </row>
    <row r="39" spans="1:13">
      <c r="A39" s="189"/>
      <c r="B39" s="180"/>
      <c r="C39" s="605"/>
      <c r="D39" s="608"/>
      <c r="E39" s="608"/>
      <c r="F39" s="608"/>
      <c r="G39" s="608"/>
      <c r="H39" s="608"/>
      <c r="I39" s="608"/>
      <c r="J39" s="608"/>
      <c r="K39" s="607"/>
      <c r="L39" s="194"/>
      <c r="M39" s="189"/>
    </row>
    <row r="40" spans="1:13">
      <c r="A40" s="189"/>
      <c r="B40" s="180"/>
      <c r="C40" s="605"/>
      <c r="D40" s="608"/>
      <c r="E40" s="608"/>
      <c r="F40" s="608"/>
      <c r="G40" s="608"/>
      <c r="H40" s="608"/>
      <c r="I40" s="608"/>
      <c r="J40" s="608"/>
      <c r="K40" s="607"/>
      <c r="L40" s="194"/>
      <c r="M40" s="189"/>
    </row>
    <row r="41" spans="1:13">
      <c r="A41" s="189"/>
      <c r="B41" s="180"/>
      <c r="C41" s="605"/>
      <c r="D41" s="608"/>
      <c r="E41" s="608"/>
      <c r="F41" s="608"/>
      <c r="G41" s="608"/>
      <c r="H41" s="608"/>
      <c r="I41" s="608"/>
      <c r="J41" s="608"/>
      <c r="K41" s="607"/>
      <c r="L41" s="194"/>
      <c r="M41" s="189"/>
    </row>
    <row r="42" spans="1:13">
      <c r="A42" s="189"/>
      <c r="B42" s="180"/>
      <c r="C42" s="605"/>
      <c r="D42" s="608"/>
      <c r="E42" s="608"/>
      <c r="F42" s="608"/>
      <c r="G42" s="608"/>
      <c r="H42" s="608"/>
      <c r="I42" s="608"/>
      <c r="J42" s="608"/>
      <c r="K42" s="607"/>
      <c r="L42" s="194"/>
      <c r="M42" s="189"/>
    </row>
    <row r="43" spans="1:13">
      <c r="A43" s="189"/>
      <c r="B43" s="180"/>
      <c r="C43" s="605"/>
      <c r="D43" s="608"/>
      <c r="E43" s="608"/>
      <c r="F43" s="608"/>
      <c r="G43" s="608"/>
      <c r="H43" s="608"/>
      <c r="I43" s="608"/>
      <c r="J43" s="608"/>
      <c r="K43" s="607"/>
      <c r="L43" s="194"/>
      <c r="M43" s="189"/>
    </row>
    <row r="44" spans="1:13">
      <c r="A44" s="189"/>
      <c r="B44" s="180"/>
      <c r="C44" s="605"/>
      <c r="D44" s="608"/>
      <c r="E44" s="608"/>
      <c r="F44" s="608"/>
      <c r="G44" s="608"/>
      <c r="H44" s="608"/>
      <c r="I44" s="608"/>
      <c r="J44" s="608"/>
      <c r="K44" s="607"/>
      <c r="L44" s="194"/>
      <c r="M44" s="189"/>
    </row>
    <row r="45" spans="1:13">
      <c r="A45" s="189"/>
      <c r="B45" s="180"/>
      <c r="C45" s="605"/>
      <c r="D45" s="608"/>
      <c r="E45" s="608"/>
      <c r="F45" s="608"/>
      <c r="G45" s="608"/>
      <c r="H45" s="608"/>
      <c r="I45" s="608"/>
      <c r="J45" s="608"/>
      <c r="K45" s="607"/>
      <c r="L45" s="194"/>
      <c r="M45" s="189"/>
    </row>
    <row r="46" spans="1:13">
      <c r="A46" s="189"/>
      <c r="B46" s="180"/>
      <c r="C46" s="605"/>
      <c r="D46" s="608"/>
      <c r="E46" s="608"/>
      <c r="F46" s="608"/>
      <c r="G46" s="608"/>
      <c r="H46" s="608"/>
      <c r="I46" s="608"/>
      <c r="J46" s="608"/>
      <c r="K46" s="607"/>
      <c r="L46" s="194"/>
      <c r="M46" s="189"/>
    </row>
    <row r="47" spans="1:13">
      <c r="A47" s="189"/>
      <c r="B47" s="180"/>
      <c r="C47" s="605"/>
      <c r="D47" s="608"/>
      <c r="E47" s="608"/>
      <c r="F47" s="608"/>
      <c r="G47" s="608"/>
      <c r="H47" s="608"/>
      <c r="I47" s="608"/>
      <c r="J47" s="608"/>
      <c r="K47" s="607"/>
      <c r="L47" s="194"/>
      <c r="M47" s="189"/>
    </row>
    <row r="48" spans="1:13">
      <c r="A48" s="189"/>
      <c r="B48" s="180"/>
      <c r="C48" s="605"/>
      <c r="D48" s="608"/>
      <c r="E48" s="608"/>
      <c r="F48" s="608"/>
      <c r="G48" s="608"/>
      <c r="H48" s="608"/>
      <c r="I48" s="608"/>
      <c r="J48" s="608"/>
      <c r="K48" s="607"/>
      <c r="L48" s="194"/>
      <c r="M48" s="189"/>
    </row>
    <row r="49" spans="1:13">
      <c r="A49" s="189"/>
      <c r="B49" s="180"/>
      <c r="C49" s="605"/>
      <c r="D49" s="608"/>
      <c r="E49" s="608"/>
      <c r="F49" s="608"/>
      <c r="G49" s="608"/>
      <c r="H49" s="608"/>
      <c r="I49" s="608"/>
      <c r="J49" s="608"/>
      <c r="K49" s="607"/>
      <c r="L49" s="194"/>
      <c r="M49" s="189"/>
    </row>
    <row r="50" spans="1:13">
      <c r="A50" s="189"/>
      <c r="B50" s="180"/>
      <c r="C50" s="605"/>
      <c r="D50" s="608"/>
      <c r="E50" s="608"/>
      <c r="F50" s="608"/>
      <c r="G50" s="608"/>
      <c r="H50" s="608"/>
      <c r="I50" s="608"/>
      <c r="J50" s="608"/>
      <c r="K50" s="607"/>
      <c r="L50" s="194"/>
      <c r="M50" s="189"/>
    </row>
    <row r="51" spans="1:13">
      <c r="A51" s="189"/>
      <c r="B51" s="180"/>
      <c r="C51" s="605"/>
      <c r="D51" s="608"/>
      <c r="E51" s="608"/>
      <c r="F51" s="608"/>
      <c r="G51" s="608"/>
      <c r="H51" s="608"/>
      <c r="I51" s="608"/>
      <c r="J51" s="608"/>
      <c r="K51" s="607"/>
      <c r="L51" s="194"/>
      <c r="M51" s="189"/>
    </row>
    <row r="52" spans="1:13">
      <c r="A52" s="189"/>
      <c r="B52" s="180"/>
      <c r="C52" s="605"/>
      <c r="D52" s="608"/>
      <c r="E52" s="608"/>
      <c r="F52" s="608"/>
      <c r="G52" s="608"/>
      <c r="H52" s="608"/>
      <c r="I52" s="608"/>
      <c r="J52" s="608"/>
      <c r="K52" s="607"/>
      <c r="L52" s="194"/>
      <c r="M52" s="189"/>
    </row>
    <row r="53" spans="1:13">
      <c r="A53" s="189"/>
      <c r="B53" s="180"/>
      <c r="C53" s="605"/>
      <c r="D53" s="608"/>
      <c r="E53" s="608"/>
      <c r="F53" s="608"/>
      <c r="G53" s="608"/>
      <c r="H53" s="608"/>
      <c r="I53" s="608"/>
      <c r="J53" s="608"/>
      <c r="K53" s="607"/>
      <c r="L53" s="194"/>
      <c r="M53" s="189"/>
    </row>
    <row r="54" spans="1:13" ht="14.4" thickBot="1">
      <c r="A54" s="189"/>
      <c r="B54" s="180"/>
      <c r="C54" s="202"/>
      <c r="D54" s="595" t="s">
        <v>219</v>
      </c>
      <c r="E54" s="595"/>
      <c r="F54" s="595"/>
      <c r="G54" s="595"/>
      <c r="H54" s="595"/>
      <c r="I54" s="595"/>
      <c r="J54" s="596"/>
      <c r="K54" s="597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C120" zoomScale="85" zoomScaleSheetLayoutView="85" workbookViewId="0">
      <selection activeCell="H142" sqref="H14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5" t="s">
        <v>181</v>
      </c>
      <c r="G3" s="666"/>
      <c r="H3" s="666"/>
      <c r="I3" s="667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8"/>
      <c r="G4" s="669"/>
      <c r="H4" s="669"/>
      <c r="I4" s="670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8"/>
      <c r="G5" s="669"/>
      <c r="H5" s="669"/>
      <c r="I5" s="670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71"/>
      <c r="G6" s="672"/>
      <c r="H6" s="672"/>
      <c r="I6" s="673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LB11359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80"/>
      <c r="M8" s="175"/>
    </row>
    <row r="9" spans="1:13" ht="16.2" thickBot="1">
      <c r="A9" s="175"/>
      <c r="B9" s="681" t="s">
        <v>499</v>
      </c>
      <c r="C9" s="682"/>
      <c r="D9" s="682"/>
      <c r="E9" s="682"/>
      <c r="F9" s="682"/>
      <c r="G9" s="682"/>
      <c r="H9" s="682"/>
      <c r="I9" s="682"/>
      <c r="J9" s="682"/>
      <c r="K9" s="682"/>
      <c r="L9" s="683"/>
      <c r="M9" s="175"/>
    </row>
    <row r="10" spans="1:13">
      <c r="A10" s="175"/>
      <c r="B10" s="177"/>
      <c r="C10" s="656"/>
      <c r="D10" s="656"/>
      <c r="E10" s="656"/>
      <c r="F10" s="656"/>
      <c r="G10" s="656"/>
      <c r="H10" s="656"/>
      <c r="I10" s="656"/>
      <c r="J10" s="656"/>
      <c r="K10" s="656"/>
      <c r="L10" s="179"/>
      <c r="M10" s="175"/>
    </row>
    <row r="11" spans="1:13">
      <c r="A11" s="175"/>
      <c r="B11" s="180"/>
      <c r="C11" s="659"/>
      <c r="D11" s="659"/>
      <c r="E11" s="659"/>
      <c r="F11" s="659"/>
      <c r="G11" s="659"/>
      <c r="H11" s="659"/>
      <c r="I11" s="659"/>
      <c r="J11" s="659"/>
      <c r="K11" s="659"/>
      <c r="L11" s="194"/>
      <c r="M11" s="175"/>
    </row>
    <row r="12" spans="1:13">
      <c r="A12" s="175"/>
      <c r="B12" s="180"/>
      <c r="C12" s="659"/>
      <c r="D12" s="659"/>
      <c r="E12" s="659"/>
      <c r="F12" s="659"/>
      <c r="G12" s="659"/>
      <c r="H12" s="659"/>
      <c r="I12" s="659"/>
      <c r="J12" s="659"/>
      <c r="K12" s="659"/>
      <c r="L12" s="194"/>
      <c r="M12" s="175"/>
    </row>
    <row r="13" spans="1:13">
      <c r="A13" s="175"/>
      <c r="B13" s="180"/>
      <c r="C13" s="659"/>
      <c r="D13" s="659"/>
      <c r="E13" s="659"/>
      <c r="F13" s="659"/>
      <c r="G13" s="659"/>
      <c r="H13" s="659"/>
      <c r="I13" s="659"/>
      <c r="J13" s="659"/>
      <c r="K13" s="659"/>
      <c r="L13" s="194"/>
      <c r="M13" s="175"/>
    </row>
    <row r="14" spans="1:13">
      <c r="A14" s="175"/>
      <c r="B14" s="180"/>
      <c r="C14" s="659"/>
      <c r="D14" s="659"/>
      <c r="E14" s="659"/>
      <c r="F14" s="659"/>
      <c r="G14" s="659"/>
      <c r="H14" s="659"/>
      <c r="I14" s="659"/>
      <c r="J14" s="659"/>
      <c r="K14" s="659"/>
      <c r="L14" s="194"/>
      <c r="M14" s="175"/>
    </row>
    <row r="15" spans="1:13">
      <c r="A15" s="175"/>
      <c r="B15" s="180"/>
      <c r="C15" s="659"/>
      <c r="D15" s="659"/>
      <c r="E15" s="659"/>
      <c r="F15" s="659"/>
      <c r="G15" s="659"/>
      <c r="H15" s="659"/>
      <c r="I15" s="659"/>
      <c r="J15" s="659"/>
      <c r="K15" s="659"/>
      <c r="L15" s="194"/>
      <c r="M15" s="175"/>
    </row>
    <row r="16" spans="1:13">
      <c r="A16" s="175"/>
      <c r="B16" s="180"/>
      <c r="C16" s="659"/>
      <c r="D16" s="659"/>
      <c r="E16" s="659"/>
      <c r="F16" s="659"/>
      <c r="G16" s="659"/>
      <c r="H16" s="659"/>
      <c r="I16" s="659"/>
      <c r="J16" s="659"/>
      <c r="K16" s="659"/>
      <c r="L16" s="194"/>
      <c r="M16" s="175"/>
    </row>
    <row r="17" spans="1:23">
      <c r="A17" s="175"/>
      <c r="B17" s="180"/>
      <c r="C17" s="659"/>
      <c r="D17" s="659"/>
      <c r="E17" s="659"/>
      <c r="F17" s="659"/>
      <c r="G17" s="659"/>
      <c r="H17" s="659"/>
      <c r="I17" s="659"/>
      <c r="J17" s="659"/>
      <c r="K17" s="659"/>
      <c r="L17" s="194"/>
      <c r="M17" s="175"/>
    </row>
    <row r="18" spans="1:23">
      <c r="A18" s="175"/>
      <c r="B18" s="180"/>
      <c r="C18" s="659"/>
      <c r="D18" s="659"/>
      <c r="E18" s="659"/>
      <c r="F18" s="659"/>
      <c r="G18" s="659"/>
      <c r="H18" s="659"/>
      <c r="I18" s="659"/>
      <c r="J18" s="659"/>
      <c r="K18" s="659"/>
      <c r="L18" s="194"/>
      <c r="M18" s="175"/>
    </row>
    <row r="19" spans="1:23">
      <c r="A19" s="175"/>
      <c r="B19" s="180"/>
      <c r="C19" s="659"/>
      <c r="D19" s="659"/>
      <c r="E19" s="659"/>
      <c r="F19" s="659"/>
      <c r="G19" s="659"/>
      <c r="H19" s="659"/>
      <c r="I19" s="659"/>
      <c r="J19" s="659"/>
      <c r="K19" s="659"/>
      <c r="L19" s="194"/>
      <c r="M19" s="175"/>
    </row>
    <row r="20" spans="1:23">
      <c r="A20" s="175"/>
      <c r="B20" s="180"/>
      <c r="C20" s="659"/>
      <c r="D20" s="659"/>
      <c r="E20" s="659"/>
      <c r="F20" s="659"/>
      <c r="G20" s="659"/>
      <c r="H20" s="659"/>
      <c r="I20" s="659"/>
      <c r="J20" s="659"/>
      <c r="K20" s="659"/>
      <c r="L20" s="194"/>
      <c r="M20" s="175"/>
    </row>
    <row r="21" spans="1:23">
      <c r="A21" s="175"/>
      <c r="B21" s="180"/>
      <c r="C21" s="659"/>
      <c r="D21" s="659"/>
      <c r="E21" s="659"/>
      <c r="F21" s="659"/>
      <c r="G21" s="659"/>
      <c r="H21" s="659"/>
      <c r="I21" s="659"/>
      <c r="J21" s="659"/>
      <c r="K21" s="659"/>
      <c r="L21" s="194"/>
      <c r="M21" s="175"/>
    </row>
    <row r="22" spans="1:23">
      <c r="A22" s="175"/>
      <c r="B22" s="180"/>
      <c r="C22" s="659"/>
      <c r="D22" s="659"/>
      <c r="E22" s="659"/>
      <c r="F22" s="659"/>
      <c r="G22" s="659"/>
      <c r="H22" s="659"/>
      <c r="I22" s="659"/>
      <c r="J22" s="659"/>
      <c r="K22" s="659"/>
      <c r="L22" s="194"/>
      <c r="M22" s="175"/>
    </row>
    <row r="23" spans="1:23">
      <c r="A23" s="175"/>
      <c r="B23" s="180"/>
      <c r="C23" s="659"/>
      <c r="D23" s="659"/>
      <c r="E23" s="659"/>
      <c r="F23" s="659"/>
      <c r="G23" s="659"/>
      <c r="H23" s="659"/>
      <c r="I23" s="659"/>
      <c r="J23" s="659"/>
      <c r="K23" s="659"/>
      <c r="L23" s="194"/>
      <c r="M23" s="175"/>
    </row>
    <row r="24" spans="1:23">
      <c r="A24" s="175"/>
      <c r="B24" s="180"/>
      <c r="C24" s="659"/>
      <c r="D24" s="659"/>
      <c r="E24" s="659"/>
      <c r="F24" s="659"/>
      <c r="G24" s="659"/>
      <c r="H24" s="659"/>
      <c r="I24" s="659"/>
      <c r="J24" s="659"/>
      <c r="K24" s="659"/>
      <c r="L24" s="194"/>
      <c r="M24" s="175"/>
    </row>
    <row r="25" spans="1:23">
      <c r="A25" s="175"/>
      <c r="B25" s="180"/>
      <c r="C25" s="659"/>
      <c r="D25" s="659"/>
      <c r="E25" s="659"/>
      <c r="F25" s="659"/>
      <c r="G25" s="659"/>
      <c r="H25" s="659"/>
      <c r="I25" s="659"/>
      <c r="J25" s="659"/>
      <c r="K25" s="659"/>
      <c r="L25" s="194"/>
      <c r="M25" s="175"/>
    </row>
    <row r="26" spans="1:23">
      <c r="A26" s="175"/>
      <c r="B26" s="180"/>
      <c r="C26" s="659"/>
      <c r="D26" s="659"/>
      <c r="E26" s="659"/>
      <c r="F26" s="659"/>
      <c r="G26" s="659"/>
      <c r="H26" s="659"/>
      <c r="I26" s="659"/>
      <c r="J26" s="659"/>
      <c r="K26" s="659"/>
      <c r="L26" s="194"/>
      <c r="M26" s="175"/>
    </row>
    <row r="27" spans="1:23">
      <c r="A27" s="175"/>
      <c r="B27" s="180"/>
      <c r="C27" s="659"/>
      <c r="D27" s="659"/>
      <c r="E27" s="659"/>
      <c r="F27" s="659"/>
      <c r="G27" s="659"/>
      <c r="H27" s="659"/>
      <c r="I27" s="659"/>
      <c r="J27" s="659"/>
      <c r="K27" s="659"/>
      <c r="L27" s="194"/>
      <c r="M27" s="175"/>
    </row>
    <row r="28" spans="1:23">
      <c r="A28" s="175"/>
      <c r="B28" s="180"/>
      <c r="C28" s="659" t="s">
        <v>495</v>
      </c>
      <c r="D28" s="659"/>
      <c r="E28" s="659"/>
      <c r="F28" s="659"/>
      <c r="G28" s="659"/>
      <c r="H28" s="659" t="s">
        <v>496</v>
      </c>
      <c r="I28" s="659"/>
      <c r="J28" s="659"/>
      <c r="K28" s="659"/>
      <c r="L28" s="194"/>
      <c r="M28" s="175"/>
    </row>
    <row r="29" spans="1:23" ht="14.4" thickBot="1">
      <c r="A29" s="175"/>
      <c r="B29" s="223"/>
      <c r="C29" s="692"/>
      <c r="D29" s="692"/>
      <c r="E29" s="579"/>
      <c r="F29" s="579"/>
      <c r="G29" s="579"/>
      <c r="H29" s="579"/>
      <c r="I29" s="579"/>
      <c r="J29" s="579"/>
      <c r="K29" s="579"/>
      <c r="L29" s="233"/>
      <c r="M29" s="175"/>
    </row>
    <row r="30" spans="1:23">
      <c r="A30" s="175"/>
      <c r="B30" s="180"/>
      <c r="C30" s="650" t="s">
        <v>486</v>
      </c>
      <c r="D30" s="653"/>
      <c r="E30" s="651"/>
      <c r="F30" s="322" t="s">
        <v>1047</v>
      </c>
      <c r="G30" s="652" t="s">
        <v>487</v>
      </c>
      <c r="H30" s="652"/>
      <c r="I30" s="652"/>
      <c r="J30" s="652"/>
      <c r="K30" s="329" t="s">
        <v>1066</v>
      </c>
      <c r="L30" s="319"/>
      <c r="M30" s="175"/>
      <c r="O30" s="650" t="s">
        <v>486</v>
      </c>
      <c r="P30" s="653"/>
      <c r="Q30" s="651"/>
      <c r="R30" s="477" t="s">
        <v>927</v>
      </c>
      <c r="S30" s="652" t="s">
        <v>487</v>
      </c>
      <c r="T30" s="652"/>
      <c r="U30" s="652"/>
      <c r="V30" s="652"/>
      <c r="W30" s="476" t="s">
        <v>931</v>
      </c>
    </row>
    <row r="31" spans="1:23">
      <c r="A31" s="175"/>
      <c r="B31" s="223"/>
      <c r="C31" s="644" t="s">
        <v>488</v>
      </c>
      <c r="D31" s="654"/>
      <c r="E31" s="645"/>
      <c r="F31" s="327">
        <v>228</v>
      </c>
      <c r="G31" s="646" t="s">
        <v>490</v>
      </c>
      <c r="H31" s="646"/>
      <c r="I31" s="646"/>
      <c r="J31" s="646"/>
      <c r="K31" s="341">
        <v>0</v>
      </c>
      <c r="L31" s="227"/>
      <c r="M31" s="175"/>
      <c r="O31" s="644" t="s">
        <v>488</v>
      </c>
      <c r="P31" s="654"/>
      <c r="Q31" s="645"/>
      <c r="R31" s="474" t="s">
        <v>928</v>
      </c>
      <c r="S31" s="646" t="s">
        <v>490</v>
      </c>
      <c r="T31" s="646"/>
      <c r="U31" s="646"/>
      <c r="V31" s="646"/>
      <c r="W31" s="492" t="s">
        <v>934</v>
      </c>
    </row>
    <row r="32" spans="1:23" ht="14.25" customHeight="1">
      <c r="A32" s="175"/>
      <c r="B32" s="223"/>
      <c r="C32" s="644" t="s">
        <v>489</v>
      </c>
      <c r="D32" s="654"/>
      <c r="E32" s="645"/>
      <c r="F32" s="338">
        <v>2.44</v>
      </c>
      <c r="G32" s="646" t="s">
        <v>493</v>
      </c>
      <c r="H32" s="646"/>
      <c r="I32" s="646"/>
      <c r="J32" s="646"/>
      <c r="K32" s="341">
        <v>1</v>
      </c>
      <c r="L32" s="227"/>
      <c r="M32" s="175"/>
      <c r="O32" s="644" t="s">
        <v>489</v>
      </c>
      <c r="P32" s="654"/>
      <c r="Q32" s="645"/>
      <c r="R32" s="474" t="s">
        <v>929</v>
      </c>
      <c r="S32" s="646" t="s">
        <v>493</v>
      </c>
      <c r="T32" s="646"/>
      <c r="U32" s="646"/>
      <c r="V32" s="646"/>
      <c r="W32" s="475" t="s">
        <v>932</v>
      </c>
    </row>
    <row r="33" spans="1:23" ht="14.25" customHeight="1" thickBot="1">
      <c r="A33" s="175"/>
      <c r="B33" s="223"/>
      <c r="C33" s="647" t="s">
        <v>491</v>
      </c>
      <c r="D33" s="638"/>
      <c r="E33" s="648"/>
      <c r="F33" s="328" t="s">
        <v>1069</v>
      </c>
      <c r="G33" s="649" t="s">
        <v>492</v>
      </c>
      <c r="H33" s="649"/>
      <c r="I33" s="649"/>
      <c r="J33" s="649"/>
      <c r="K33" s="330">
        <v>6</v>
      </c>
      <c r="L33" s="227"/>
      <c r="M33" s="175"/>
      <c r="O33" s="647" t="s">
        <v>491</v>
      </c>
      <c r="P33" s="638"/>
      <c r="Q33" s="648"/>
      <c r="R33" s="328" t="s">
        <v>930</v>
      </c>
      <c r="S33" s="649" t="s">
        <v>492</v>
      </c>
      <c r="T33" s="649"/>
      <c r="U33" s="649"/>
      <c r="V33" s="649"/>
      <c r="W33" s="330" t="s">
        <v>933</v>
      </c>
    </row>
    <row r="34" spans="1:23" ht="14.4" thickBot="1">
      <c r="A34" s="175"/>
      <c r="B34" s="239"/>
      <c r="C34" s="691"/>
      <c r="D34" s="691"/>
      <c r="E34" s="691"/>
      <c r="F34" s="691"/>
      <c r="G34" s="691"/>
      <c r="H34" s="691"/>
      <c r="I34" s="691"/>
      <c r="J34" s="691"/>
      <c r="K34" s="691"/>
      <c r="L34" s="240"/>
      <c r="M34" s="175"/>
    </row>
    <row r="35" spans="1:23" ht="16.2" thickBot="1">
      <c r="A35" s="175"/>
      <c r="B35" s="633" t="s">
        <v>497</v>
      </c>
      <c r="C35" s="634"/>
      <c r="D35" s="634"/>
      <c r="E35" s="634"/>
      <c r="F35" s="634"/>
      <c r="G35" s="634"/>
      <c r="H35" s="634"/>
      <c r="I35" s="634"/>
      <c r="J35" s="634"/>
      <c r="K35" s="634"/>
      <c r="L35" s="635"/>
      <c r="M35" s="175"/>
    </row>
    <row r="36" spans="1:23">
      <c r="A36" s="175"/>
      <c r="B36" s="684"/>
      <c r="C36" s="685"/>
      <c r="D36" s="685"/>
      <c r="E36" s="685"/>
      <c r="F36" s="685"/>
      <c r="G36" s="685"/>
      <c r="H36" s="685"/>
      <c r="I36" s="685"/>
      <c r="J36" s="685"/>
      <c r="K36" s="685"/>
      <c r="L36" s="686"/>
      <c r="M36" s="175"/>
    </row>
    <row r="37" spans="1:23" ht="14.4">
      <c r="A37" s="175"/>
      <c r="B37" s="687"/>
      <c r="C37" s="579"/>
      <c r="D37" s="579"/>
      <c r="E37" s="579"/>
      <c r="F37" s="579"/>
      <c r="G37" s="579"/>
      <c r="H37" s="579"/>
      <c r="I37" s="579"/>
      <c r="J37" s="579"/>
      <c r="K37" s="579"/>
      <c r="L37" s="580"/>
      <c r="M37" s="175"/>
      <c r="O37" s="176" t="s">
        <v>494</v>
      </c>
    </row>
    <row r="38" spans="1:23">
      <c r="A38" s="175"/>
      <c r="B38" s="687"/>
      <c r="C38" s="579"/>
      <c r="D38" s="579"/>
      <c r="E38" s="579"/>
      <c r="F38" s="579"/>
      <c r="G38" s="579"/>
      <c r="H38" s="579"/>
      <c r="I38" s="579"/>
      <c r="J38" s="579"/>
      <c r="K38" s="579"/>
      <c r="L38" s="580"/>
      <c r="M38" s="175"/>
    </row>
    <row r="39" spans="1:23">
      <c r="A39" s="175"/>
      <c r="B39" s="687"/>
      <c r="C39" s="579"/>
      <c r="D39" s="579"/>
      <c r="E39" s="579"/>
      <c r="F39" s="579"/>
      <c r="G39" s="579"/>
      <c r="H39" s="579"/>
      <c r="I39" s="579"/>
      <c r="J39" s="579"/>
      <c r="K39" s="579"/>
      <c r="L39" s="580"/>
      <c r="M39" s="175"/>
    </row>
    <row r="40" spans="1:23">
      <c r="A40" s="175"/>
      <c r="B40" s="687"/>
      <c r="C40" s="579"/>
      <c r="D40" s="579"/>
      <c r="E40" s="579"/>
      <c r="F40" s="579"/>
      <c r="G40" s="579"/>
      <c r="H40" s="579"/>
      <c r="I40" s="579"/>
      <c r="J40" s="579"/>
      <c r="K40" s="579"/>
      <c r="L40" s="580"/>
      <c r="M40" s="175"/>
    </row>
    <row r="41" spans="1:23" ht="14.4">
      <c r="A41" s="175"/>
      <c r="B41" s="687"/>
      <c r="C41" s="579"/>
      <c r="D41" s="579"/>
      <c r="E41" s="579"/>
      <c r="F41" s="579"/>
      <c r="G41" s="579"/>
      <c r="H41" s="579"/>
      <c r="I41" s="579"/>
      <c r="J41" s="579"/>
      <c r="K41" s="579"/>
      <c r="L41" s="580"/>
      <c r="M41" s="175"/>
      <c r="O41" s="176" t="s">
        <v>935</v>
      </c>
      <c r="T41" s="176" t="s">
        <v>936</v>
      </c>
    </row>
    <row r="42" spans="1:23">
      <c r="A42" s="175"/>
      <c r="B42" s="687"/>
      <c r="C42" s="579"/>
      <c r="D42" s="579"/>
      <c r="E42" s="579"/>
      <c r="F42" s="579"/>
      <c r="G42" s="579"/>
      <c r="H42" s="579"/>
      <c r="I42" s="579"/>
      <c r="J42" s="579"/>
      <c r="K42" s="579"/>
      <c r="L42" s="580"/>
      <c r="M42" s="175"/>
    </row>
    <row r="43" spans="1:23" ht="14.4">
      <c r="A43" s="175"/>
      <c r="B43" s="687"/>
      <c r="C43" s="579"/>
      <c r="D43" s="579"/>
      <c r="E43" s="579"/>
      <c r="F43" s="579"/>
      <c r="G43" s="579"/>
      <c r="H43" s="579"/>
      <c r="I43" s="579"/>
      <c r="J43" s="579"/>
      <c r="K43" s="579"/>
      <c r="L43" s="580"/>
      <c r="M43" s="175"/>
      <c r="R43" s="285" t="s">
        <v>937</v>
      </c>
      <c r="W43" s="285" t="s">
        <v>938</v>
      </c>
    </row>
    <row r="44" spans="1:23">
      <c r="A44" s="175"/>
      <c r="B44" s="687"/>
      <c r="C44" s="579"/>
      <c r="D44" s="579"/>
      <c r="E44" s="579"/>
      <c r="F44" s="579"/>
      <c r="G44" s="579"/>
      <c r="H44" s="579"/>
      <c r="I44" s="579"/>
      <c r="J44" s="579"/>
      <c r="K44" s="579"/>
      <c r="L44" s="580"/>
      <c r="M44" s="175"/>
    </row>
    <row r="45" spans="1:23">
      <c r="A45" s="175"/>
      <c r="B45" s="687"/>
      <c r="C45" s="579"/>
      <c r="D45" s="579"/>
      <c r="E45" s="579"/>
      <c r="F45" s="579"/>
      <c r="G45" s="579"/>
      <c r="H45" s="579"/>
      <c r="I45" s="579"/>
      <c r="J45" s="579"/>
      <c r="K45" s="579"/>
      <c r="L45" s="580"/>
      <c r="M45" s="175"/>
    </row>
    <row r="46" spans="1:23" ht="14.4">
      <c r="A46" s="175"/>
      <c r="B46" s="687"/>
      <c r="C46" s="579"/>
      <c r="D46" s="579"/>
      <c r="E46" s="579"/>
      <c r="F46" s="579"/>
      <c r="G46" s="579"/>
      <c r="H46" s="579"/>
      <c r="I46" s="579"/>
      <c r="J46" s="579"/>
      <c r="K46" s="579"/>
      <c r="L46" s="580"/>
      <c r="M46" s="175"/>
      <c r="W46" s="285" t="s">
        <v>939</v>
      </c>
    </row>
    <row r="47" spans="1:23" ht="14.4">
      <c r="A47" s="175"/>
      <c r="B47" s="687"/>
      <c r="C47" s="579"/>
      <c r="D47" s="579"/>
      <c r="E47" s="579"/>
      <c r="F47" s="579"/>
      <c r="G47" s="579"/>
      <c r="H47" s="579"/>
      <c r="I47" s="579"/>
      <c r="J47" s="579"/>
      <c r="K47" s="579"/>
      <c r="L47" s="580"/>
      <c r="M47" s="175"/>
      <c r="R47" s="285" t="s">
        <v>940</v>
      </c>
    </row>
    <row r="48" spans="1:23">
      <c r="A48" s="175"/>
      <c r="B48" s="687"/>
      <c r="C48" s="579"/>
      <c r="D48" s="579"/>
      <c r="E48" s="579"/>
      <c r="F48" s="579"/>
      <c r="G48" s="579"/>
      <c r="H48" s="579"/>
      <c r="I48" s="579"/>
      <c r="J48" s="579"/>
      <c r="K48" s="579"/>
      <c r="L48" s="580"/>
      <c r="M48" s="175"/>
    </row>
    <row r="49" spans="1:23">
      <c r="A49" s="175"/>
      <c r="B49" s="687"/>
      <c r="C49" s="579"/>
      <c r="D49" s="579"/>
      <c r="E49" s="579"/>
      <c r="F49" s="579"/>
      <c r="G49" s="579"/>
      <c r="H49" s="579"/>
      <c r="I49" s="579"/>
      <c r="J49" s="579"/>
      <c r="K49" s="579"/>
      <c r="L49" s="580"/>
      <c r="M49" s="175"/>
    </row>
    <row r="50" spans="1:23" ht="14.4">
      <c r="A50" s="175"/>
      <c r="B50" s="687"/>
      <c r="C50" s="579"/>
      <c r="D50" s="579"/>
      <c r="E50" s="579"/>
      <c r="F50" s="579"/>
      <c r="G50" s="579"/>
      <c r="H50" s="579"/>
      <c r="I50" s="579"/>
      <c r="J50" s="579"/>
      <c r="K50" s="579"/>
      <c r="L50" s="580"/>
      <c r="M50" s="175"/>
      <c r="R50" s="285" t="s">
        <v>941</v>
      </c>
      <c r="W50" s="284" t="s">
        <v>942</v>
      </c>
    </row>
    <row r="51" spans="1:23">
      <c r="A51" s="175"/>
      <c r="B51" s="687"/>
      <c r="C51" s="579"/>
      <c r="D51" s="579"/>
      <c r="E51" s="579"/>
      <c r="F51" s="579"/>
      <c r="G51" s="579"/>
      <c r="H51" s="579"/>
      <c r="I51" s="579"/>
      <c r="J51" s="579"/>
      <c r="K51" s="579"/>
      <c r="L51" s="580"/>
      <c r="M51" s="175"/>
    </row>
    <row r="52" spans="1:23">
      <c r="A52" s="175"/>
      <c r="B52" s="687"/>
      <c r="C52" s="579"/>
      <c r="D52" s="579"/>
      <c r="E52" s="579"/>
      <c r="F52" s="579"/>
      <c r="G52" s="579"/>
      <c r="H52" s="579"/>
      <c r="I52" s="579"/>
      <c r="J52" s="579"/>
      <c r="K52" s="579"/>
      <c r="L52" s="580"/>
      <c r="M52" s="175"/>
    </row>
    <row r="53" spans="1:23">
      <c r="A53" s="175"/>
      <c r="B53" s="687"/>
      <c r="C53" s="579"/>
      <c r="D53" s="579"/>
      <c r="E53" s="579"/>
      <c r="F53" s="579"/>
      <c r="G53" s="579"/>
      <c r="H53" s="579"/>
      <c r="I53" s="579"/>
      <c r="J53" s="579"/>
      <c r="K53" s="579"/>
      <c r="L53" s="580"/>
      <c r="M53" s="175"/>
    </row>
    <row r="54" spans="1:23">
      <c r="A54" s="175"/>
      <c r="B54" s="687"/>
      <c r="C54" s="579"/>
      <c r="D54" s="579"/>
      <c r="E54" s="579"/>
      <c r="F54" s="579"/>
      <c r="G54" s="579"/>
      <c r="H54" s="579"/>
      <c r="I54" s="579"/>
      <c r="J54" s="579"/>
      <c r="K54" s="579"/>
      <c r="L54" s="580"/>
      <c r="M54" s="175"/>
    </row>
    <row r="55" spans="1:23">
      <c r="A55" s="175"/>
      <c r="B55" s="687"/>
      <c r="C55" s="579"/>
      <c r="D55" s="579"/>
      <c r="E55" s="579"/>
      <c r="F55" s="579"/>
      <c r="G55" s="579"/>
      <c r="H55" s="579"/>
      <c r="I55" s="579"/>
      <c r="J55" s="579"/>
      <c r="K55" s="579"/>
      <c r="L55" s="580"/>
      <c r="M55" s="175"/>
    </row>
    <row r="56" spans="1:23" ht="14.4" thickBot="1">
      <c r="A56" s="175"/>
      <c r="B56" s="688"/>
      <c r="C56" s="689"/>
      <c r="D56" s="689"/>
      <c r="E56" s="689"/>
      <c r="F56" s="689"/>
      <c r="G56" s="689"/>
      <c r="H56" s="689"/>
      <c r="I56" s="689"/>
      <c r="J56" s="689"/>
      <c r="K56" s="689"/>
      <c r="L56" s="690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5" t="s">
        <v>181</v>
      </c>
      <c r="G60" s="666"/>
      <c r="H60" s="666"/>
      <c r="I60" s="667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8"/>
      <c r="G61" s="669"/>
      <c r="H61" s="669"/>
      <c r="I61" s="670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8"/>
      <c r="G62" s="669"/>
      <c r="H62" s="669"/>
      <c r="I62" s="670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71"/>
      <c r="G63" s="672"/>
      <c r="H63" s="672"/>
      <c r="I63" s="673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LB11359</v>
      </c>
      <c r="I64" s="259"/>
      <c r="J64" s="188"/>
      <c r="K64" s="188"/>
      <c r="L64" s="214"/>
      <c r="M64" s="233"/>
    </row>
    <row r="65" spans="1:16" ht="16.2" thickBot="1">
      <c r="A65" s="223"/>
      <c r="B65" s="633" t="s">
        <v>498</v>
      </c>
      <c r="C65" s="634"/>
      <c r="D65" s="634"/>
      <c r="E65" s="634"/>
      <c r="F65" s="634"/>
      <c r="G65" s="634"/>
      <c r="H65" s="634"/>
      <c r="I65" s="634"/>
      <c r="J65" s="634"/>
      <c r="K65" s="634"/>
      <c r="L65" s="635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1"/>
      <c r="D67" s="655"/>
      <c r="E67" s="656"/>
      <c r="F67" s="656"/>
      <c r="G67" s="656"/>
      <c r="H67" s="656"/>
      <c r="I67" s="656"/>
      <c r="J67" s="656"/>
      <c r="K67" s="582"/>
      <c r="L67" s="324"/>
      <c r="M67" s="233"/>
    </row>
    <row r="68" spans="1:16">
      <c r="A68" s="223"/>
      <c r="B68" s="180"/>
      <c r="C68" s="657"/>
      <c r="D68" s="658"/>
      <c r="E68" s="659"/>
      <c r="F68" s="659"/>
      <c r="G68" s="659"/>
      <c r="H68" s="659"/>
      <c r="I68" s="659"/>
      <c r="J68" s="659"/>
      <c r="K68" s="663"/>
      <c r="L68" s="324"/>
      <c r="M68" s="233"/>
    </row>
    <row r="69" spans="1:16">
      <c r="A69" s="223"/>
      <c r="B69" s="180"/>
      <c r="C69" s="657"/>
      <c r="D69" s="658"/>
      <c r="E69" s="659"/>
      <c r="F69" s="659"/>
      <c r="G69" s="659"/>
      <c r="H69" s="659"/>
      <c r="I69" s="659"/>
      <c r="J69" s="659"/>
      <c r="K69" s="663"/>
      <c r="L69" s="324"/>
      <c r="M69" s="233"/>
    </row>
    <row r="70" spans="1:16" ht="14.4">
      <c r="A70" s="223"/>
      <c r="B70" s="180"/>
      <c r="C70" s="657"/>
      <c r="D70" s="658"/>
      <c r="E70" s="659"/>
      <c r="F70" s="659"/>
      <c r="G70" s="659"/>
      <c r="H70" s="659"/>
      <c r="I70" s="659"/>
      <c r="J70" s="659"/>
      <c r="K70" s="663"/>
      <c r="L70" s="324"/>
      <c r="M70" s="233"/>
      <c r="O70" s="284" t="s">
        <v>943</v>
      </c>
      <c r="P70" s="284" t="s">
        <v>944</v>
      </c>
    </row>
    <row r="71" spans="1:16">
      <c r="A71" s="223"/>
      <c r="B71" s="180"/>
      <c r="C71" s="657"/>
      <c r="D71" s="658"/>
      <c r="E71" s="659"/>
      <c r="F71" s="659"/>
      <c r="G71" s="659"/>
      <c r="H71" s="659"/>
      <c r="I71" s="659"/>
      <c r="J71" s="659"/>
      <c r="K71" s="663"/>
      <c r="L71" s="324"/>
      <c r="M71" s="233"/>
    </row>
    <row r="72" spans="1:16">
      <c r="A72" s="223"/>
      <c r="B72" s="180"/>
      <c r="C72" s="657"/>
      <c r="D72" s="658"/>
      <c r="E72" s="659"/>
      <c r="F72" s="659"/>
      <c r="G72" s="659"/>
      <c r="H72" s="659"/>
      <c r="I72" s="659"/>
      <c r="J72" s="659"/>
      <c r="K72" s="663"/>
      <c r="L72" s="324"/>
      <c r="M72" s="233"/>
    </row>
    <row r="73" spans="1:16">
      <c r="A73" s="223"/>
      <c r="B73" s="180"/>
      <c r="C73" s="657"/>
      <c r="D73" s="658"/>
      <c r="E73" s="659"/>
      <c r="F73" s="659"/>
      <c r="G73" s="659"/>
      <c r="H73" s="659"/>
      <c r="I73" s="659"/>
      <c r="J73" s="659"/>
      <c r="K73" s="663"/>
      <c r="L73" s="324"/>
      <c r="M73" s="233"/>
    </row>
    <row r="74" spans="1:16" ht="14.4">
      <c r="A74" s="223"/>
      <c r="B74" s="180"/>
      <c r="C74" s="657"/>
      <c r="D74" s="658"/>
      <c r="E74" s="659"/>
      <c r="F74" s="659"/>
      <c r="G74" s="659"/>
      <c r="H74" s="659"/>
      <c r="I74" s="659"/>
      <c r="J74" s="659"/>
      <c r="K74" s="663"/>
      <c r="L74" s="324"/>
      <c r="M74" s="233"/>
      <c r="O74" s="284" t="s">
        <v>946</v>
      </c>
      <c r="P74" s="284" t="s">
        <v>945</v>
      </c>
    </row>
    <row r="75" spans="1:16">
      <c r="A75" s="223"/>
      <c r="B75" s="180"/>
      <c r="C75" s="657"/>
      <c r="D75" s="658"/>
      <c r="E75" s="659"/>
      <c r="F75" s="659"/>
      <c r="G75" s="659"/>
      <c r="H75" s="659"/>
      <c r="I75" s="659"/>
      <c r="J75" s="659"/>
      <c r="K75" s="663"/>
      <c r="L75" s="324"/>
      <c r="M75" s="233"/>
    </row>
    <row r="76" spans="1:16">
      <c r="A76" s="223"/>
      <c r="B76" s="180"/>
      <c r="C76" s="657"/>
      <c r="D76" s="658"/>
      <c r="E76" s="659"/>
      <c r="F76" s="659"/>
      <c r="G76" s="659"/>
      <c r="H76" s="659"/>
      <c r="I76" s="659"/>
      <c r="J76" s="659"/>
      <c r="K76" s="663"/>
      <c r="L76" s="324"/>
      <c r="M76" s="233"/>
    </row>
    <row r="77" spans="1:16">
      <c r="A77" s="223"/>
      <c r="B77" s="180"/>
      <c r="C77" s="657"/>
      <c r="D77" s="658"/>
      <c r="E77" s="659"/>
      <c r="F77" s="659"/>
      <c r="G77" s="659"/>
      <c r="H77" s="659"/>
      <c r="I77" s="659"/>
      <c r="J77" s="659"/>
      <c r="K77" s="663"/>
      <c r="L77" s="324"/>
      <c r="M77" s="233"/>
    </row>
    <row r="78" spans="1:16">
      <c r="A78" s="223"/>
      <c r="B78" s="180"/>
      <c r="C78" s="657"/>
      <c r="D78" s="658"/>
      <c r="E78" s="659"/>
      <c r="F78" s="659"/>
      <c r="G78" s="659"/>
      <c r="H78" s="659"/>
      <c r="I78" s="659"/>
      <c r="J78" s="659"/>
      <c r="K78" s="663"/>
      <c r="L78" s="324"/>
      <c r="M78" s="233"/>
    </row>
    <row r="79" spans="1:16">
      <c r="A79" s="223"/>
      <c r="B79" s="180"/>
      <c r="C79" s="657"/>
      <c r="D79" s="658"/>
      <c r="E79" s="659"/>
      <c r="F79" s="659"/>
      <c r="G79" s="659"/>
      <c r="H79" s="659"/>
      <c r="I79" s="659"/>
      <c r="J79" s="659"/>
      <c r="K79" s="663"/>
      <c r="L79" s="324"/>
      <c r="M79" s="233"/>
    </row>
    <row r="80" spans="1:16">
      <c r="A80" s="223"/>
      <c r="B80" s="180"/>
      <c r="C80" s="657"/>
      <c r="D80" s="658"/>
      <c r="E80" s="659"/>
      <c r="F80" s="659"/>
      <c r="G80" s="659"/>
      <c r="H80" s="659"/>
      <c r="I80" s="659"/>
      <c r="J80" s="659"/>
      <c r="K80" s="663"/>
      <c r="L80" s="324"/>
      <c r="M80" s="233"/>
    </row>
    <row r="81" spans="1:16">
      <c r="A81" s="223"/>
      <c r="B81" s="180"/>
      <c r="C81" s="657"/>
      <c r="D81" s="658"/>
      <c r="E81" s="659"/>
      <c r="F81" s="659"/>
      <c r="G81" s="659"/>
      <c r="H81" s="659"/>
      <c r="I81" s="659"/>
      <c r="J81" s="659"/>
      <c r="K81" s="663"/>
      <c r="L81" s="324"/>
      <c r="M81" s="233"/>
    </row>
    <row r="82" spans="1:16">
      <c r="A82" s="223"/>
      <c r="B82" s="180"/>
      <c r="C82" s="657"/>
      <c r="D82" s="658"/>
      <c r="E82" s="659"/>
      <c r="F82" s="659"/>
      <c r="G82" s="659"/>
      <c r="H82" s="659"/>
      <c r="I82" s="659"/>
      <c r="J82" s="659"/>
      <c r="K82" s="663"/>
      <c r="L82" s="324"/>
      <c r="M82" s="233"/>
    </row>
    <row r="83" spans="1:16">
      <c r="A83" s="223"/>
      <c r="B83" s="180"/>
      <c r="C83" s="657"/>
      <c r="D83" s="658"/>
      <c r="E83" s="659"/>
      <c r="F83" s="659"/>
      <c r="G83" s="659"/>
      <c r="H83" s="659"/>
      <c r="I83" s="659"/>
      <c r="J83" s="659"/>
      <c r="K83" s="663"/>
      <c r="L83" s="324"/>
      <c r="M83" s="233"/>
    </row>
    <row r="84" spans="1:16" ht="14.4" thickBot="1">
      <c r="A84" s="223"/>
      <c r="B84" s="180"/>
      <c r="C84" s="660"/>
      <c r="D84" s="661"/>
      <c r="E84" s="662"/>
      <c r="F84" s="662"/>
      <c r="G84" s="662"/>
      <c r="H84" s="662"/>
      <c r="I84" s="662"/>
      <c r="J84" s="662"/>
      <c r="K84" s="664"/>
      <c r="L84" s="324"/>
      <c r="M84" s="233"/>
    </row>
    <row r="85" spans="1:16" ht="14.4" thickBot="1">
      <c r="A85" s="223"/>
      <c r="B85" s="180"/>
      <c r="C85" s="676" t="s">
        <v>515</v>
      </c>
      <c r="D85" s="677"/>
      <c r="E85" s="678"/>
      <c r="F85" s="678"/>
      <c r="G85" s="678"/>
      <c r="H85" s="678" t="s">
        <v>516</v>
      </c>
      <c r="I85" s="678"/>
      <c r="J85" s="678"/>
      <c r="K85" s="693"/>
      <c r="L85" s="324"/>
      <c r="M85" s="233"/>
    </row>
    <row r="86" spans="1:16">
      <c r="A86" s="223"/>
      <c r="B86" s="180"/>
      <c r="C86" s="581"/>
      <c r="D86" s="655"/>
      <c r="E86" s="656"/>
      <c r="F86" s="656"/>
      <c r="G86" s="656"/>
      <c r="H86" s="656"/>
      <c r="I86" s="656"/>
      <c r="J86" s="656"/>
      <c r="K86" s="582"/>
      <c r="L86" s="324"/>
      <c r="M86" s="233"/>
    </row>
    <row r="87" spans="1:16">
      <c r="A87" s="223"/>
      <c r="B87" s="180"/>
      <c r="C87" s="657"/>
      <c r="D87" s="658"/>
      <c r="E87" s="659"/>
      <c r="F87" s="659"/>
      <c r="G87" s="659"/>
      <c r="H87" s="659"/>
      <c r="I87" s="659"/>
      <c r="J87" s="659"/>
      <c r="K87" s="663"/>
      <c r="L87" s="324"/>
      <c r="M87" s="233"/>
    </row>
    <row r="88" spans="1:16">
      <c r="A88" s="223"/>
      <c r="B88" s="180"/>
      <c r="C88" s="657"/>
      <c r="D88" s="658"/>
      <c r="E88" s="659"/>
      <c r="F88" s="659"/>
      <c r="G88" s="659"/>
      <c r="H88" s="659"/>
      <c r="I88" s="659"/>
      <c r="J88" s="659"/>
      <c r="K88" s="663"/>
      <c r="L88" s="324"/>
      <c r="M88" s="233"/>
    </row>
    <row r="89" spans="1:16">
      <c r="A89" s="223"/>
      <c r="B89" s="180"/>
      <c r="C89" s="657"/>
      <c r="D89" s="658"/>
      <c r="E89" s="659"/>
      <c r="F89" s="659"/>
      <c r="G89" s="659"/>
      <c r="H89" s="659"/>
      <c r="I89" s="659"/>
      <c r="J89" s="659"/>
      <c r="K89" s="663"/>
      <c r="L89" s="324"/>
      <c r="M89" s="233"/>
    </row>
    <row r="90" spans="1:16" ht="14.4">
      <c r="A90" s="223"/>
      <c r="B90" s="180"/>
      <c r="C90" s="657"/>
      <c r="D90" s="658"/>
      <c r="E90" s="659"/>
      <c r="F90" s="659"/>
      <c r="G90" s="659"/>
      <c r="H90" s="659"/>
      <c r="I90" s="659"/>
      <c r="J90" s="659"/>
      <c r="K90" s="663"/>
      <c r="L90" s="324"/>
      <c r="M90" s="233"/>
      <c r="O90" s="284" t="s">
        <v>947</v>
      </c>
      <c r="P90" s="284" t="s">
        <v>949</v>
      </c>
    </row>
    <row r="91" spans="1:16">
      <c r="A91" s="223"/>
      <c r="B91" s="180"/>
      <c r="C91" s="657"/>
      <c r="D91" s="658"/>
      <c r="E91" s="659"/>
      <c r="F91" s="659"/>
      <c r="G91" s="659"/>
      <c r="H91" s="659"/>
      <c r="I91" s="659"/>
      <c r="J91" s="659"/>
      <c r="K91" s="663"/>
      <c r="L91" s="324"/>
      <c r="M91" s="233"/>
    </row>
    <row r="92" spans="1:16">
      <c r="A92" s="223"/>
      <c r="B92" s="180"/>
      <c r="C92" s="657"/>
      <c r="D92" s="658"/>
      <c r="E92" s="659"/>
      <c r="F92" s="659"/>
      <c r="G92" s="659"/>
      <c r="H92" s="659"/>
      <c r="I92" s="659"/>
      <c r="J92" s="659"/>
      <c r="K92" s="663"/>
      <c r="L92" s="324"/>
      <c r="M92" s="233"/>
    </row>
    <row r="93" spans="1:16">
      <c r="A93" s="223"/>
      <c r="B93" s="180"/>
      <c r="C93" s="657"/>
      <c r="D93" s="658"/>
      <c r="E93" s="659"/>
      <c r="F93" s="659"/>
      <c r="G93" s="659"/>
      <c r="H93" s="659"/>
      <c r="I93" s="659"/>
      <c r="J93" s="659"/>
      <c r="K93" s="663"/>
      <c r="L93" s="324"/>
      <c r="M93" s="233"/>
    </row>
    <row r="94" spans="1:16" ht="14.4">
      <c r="A94" s="223"/>
      <c r="B94" s="180"/>
      <c r="C94" s="657"/>
      <c r="D94" s="658"/>
      <c r="E94" s="659"/>
      <c r="F94" s="659"/>
      <c r="G94" s="659"/>
      <c r="H94" s="659"/>
      <c r="I94" s="659"/>
      <c r="J94" s="659"/>
      <c r="K94" s="663"/>
      <c r="L94" s="324"/>
      <c r="M94" s="233"/>
      <c r="O94" s="284" t="s">
        <v>948</v>
      </c>
      <c r="P94" s="284" t="s">
        <v>950</v>
      </c>
    </row>
    <row r="95" spans="1:16">
      <c r="A95" s="223"/>
      <c r="B95" s="180"/>
      <c r="C95" s="657"/>
      <c r="D95" s="658"/>
      <c r="E95" s="659"/>
      <c r="F95" s="659"/>
      <c r="G95" s="659"/>
      <c r="H95" s="659"/>
      <c r="I95" s="659"/>
      <c r="J95" s="659"/>
      <c r="K95" s="663"/>
      <c r="L95" s="324"/>
      <c r="M95" s="233"/>
    </row>
    <row r="96" spans="1:16">
      <c r="A96" s="223"/>
      <c r="B96" s="180"/>
      <c r="C96" s="657"/>
      <c r="D96" s="658"/>
      <c r="E96" s="659"/>
      <c r="F96" s="659"/>
      <c r="G96" s="659"/>
      <c r="H96" s="659"/>
      <c r="I96" s="659"/>
      <c r="J96" s="659"/>
      <c r="K96" s="663"/>
      <c r="L96" s="324"/>
      <c r="M96" s="233"/>
    </row>
    <row r="97" spans="1:23">
      <c r="A97" s="223"/>
      <c r="B97" s="180"/>
      <c r="C97" s="657"/>
      <c r="D97" s="658"/>
      <c r="E97" s="659"/>
      <c r="F97" s="659"/>
      <c r="G97" s="659"/>
      <c r="H97" s="659"/>
      <c r="I97" s="659"/>
      <c r="J97" s="659"/>
      <c r="K97" s="663"/>
      <c r="L97" s="324"/>
      <c r="M97" s="233"/>
    </row>
    <row r="98" spans="1:23">
      <c r="A98" s="223"/>
      <c r="B98" s="180"/>
      <c r="C98" s="657"/>
      <c r="D98" s="658"/>
      <c r="E98" s="659"/>
      <c r="F98" s="659"/>
      <c r="G98" s="659"/>
      <c r="H98" s="659"/>
      <c r="I98" s="659"/>
      <c r="J98" s="659"/>
      <c r="K98" s="663"/>
      <c r="L98" s="324"/>
      <c r="M98" s="233"/>
    </row>
    <row r="99" spans="1:23">
      <c r="A99" s="223"/>
      <c r="B99" s="180"/>
      <c r="C99" s="657"/>
      <c r="D99" s="658"/>
      <c r="E99" s="659"/>
      <c r="F99" s="659"/>
      <c r="G99" s="659"/>
      <c r="H99" s="659"/>
      <c r="I99" s="659"/>
      <c r="J99" s="659"/>
      <c r="K99" s="663"/>
      <c r="L99" s="324"/>
      <c r="M99" s="233"/>
    </row>
    <row r="100" spans="1:23">
      <c r="A100" s="223"/>
      <c r="B100" s="180"/>
      <c r="C100" s="657"/>
      <c r="D100" s="658"/>
      <c r="E100" s="659"/>
      <c r="F100" s="659"/>
      <c r="G100" s="659"/>
      <c r="H100" s="659"/>
      <c r="I100" s="659"/>
      <c r="J100" s="659"/>
      <c r="K100" s="663"/>
      <c r="L100" s="324"/>
      <c r="M100" s="233"/>
    </row>
    <row r="101" spans="1:23">
      <c r="A101" s="223"/>
      <c r="B101" s="180"/>
      <c r="C101" s="657"/>
      <c r="D101" s="658"/>
      <c r="E101" s="659"/>
      <c r="F101" s="659"/>
      <c r="G101" s="659"/>
      <c r="H101" s="659"/>
      <c r="I101" s="659"/>
      <c r="J101" s="659"/>
      <c r="K101" s="663"/>
      <c r="L101" s="324"/>
      <c r="M101" s="233"/>
    </row>
    <row r="102" spans="1:23">
      <c r="A102" s="223"/>
      <c r="B102" s="180"/>
      <c r="C102" s="657"/>
      <c r="D102" s="658"/>
      <c r="E102" s="659"/>
      <c r="F102" s="659"/>
      <c r="G102" s="659"/>
      <c r="H102" s="659"/>
      <c r="I102" s="659"/>
      <c r="J102" s="659"/>
      <c r="K102" s="663"/>
      <c r="L102" s="324"/>
      <c r="M102" s="233"/>
    </row>
    <row r="103" spans="1:23" ht="14.4" thickBot="1">
      <c r="A103" s="223"/>
      <c r="B103" s="180"/>
      <c r="C103" s="660"/>
      <c r="D103" s="661"/>
      <c r="E103" s="662"/>
      <c r="F103" s="662"/>
      <c r="G103" s="662"/>
      <c r="H103" s="662"/>
      <c r="I103" s="662"/>
      <c r="J103" s="662"/>
      <c r="K103" s="664"/>
      <c r="L103" s="324"/>
      <c r="M103" s="233"/>
    </row>
    <row r="104" spans="1:23" ht="14.4" thickBot="1">
      <c r="A104" s="223"/>
      <c r="B104" s="180"/>
      <c r="C104" s="676" t="s">
        <v>517</v>
      </c>
      <c r="D104" s="677"/>
      <c r="E104" s="678"/>
      <c r="F104" s="678"/>
      <c r="G104" s="678"/>
      <c r="H104" s="678" t="s">
        <v>518</v>
      </c>
      <c r="I104" s="678"/>
      <c r="J104" s="678"/>
      <c r="K104" s="693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0" t="s">
        <v>500</v>
      </c>
      <c r="D106" s="651"/>
      <c r="E106" s="651"/>
      <c r="F106" s="331" t="s">
        <v>1067</v>
      </c>
      <c r="G106" s="652" t="s">
        <v>501</v>
      </c>
      <c r="H106" s="652"/>
      <c r="I106" s="652"/>
      <c r="J106" s="694" t="s">
        <v>1068</v>
      </c>
      <c r="K106" s="695"/>
      <c r="L106" s="324"/>
      <c r="M106" s="233"/>
      <c r="O106" s="650" t="s">
        <v>500</v>
      </c>
      <c r="P106" s="651"/>
      <c r="Q106" s="651"/>
      <c r="R106" s="331" t="s">
        <v>951</v>
      </c>
      <c r="S106" s="652" t="s">
        <v>501</v>
      </c>
      <c r="T106" s="652"/>
      <c r="U106" s="652"/>
      <c r="V106" s="499" t="s">
        <v>959</v>
      </c>
      <c r="W106" s="498"/>
    </row>
    <row r="107" spans="1:23" ht="14.25" customHeight="1">
      <c r="A107" s="223"/>
      <c r="B107" s="180"/>
      <c r="C107" s="644" t="s">
        <v>503</v>
      </c>
      <c r="D107" s="645"/>
      <c r="E107" s="645"/>
      <c r="F107" s="338">
        <v>53.4</v>
      </c>
      <c r="G107" s="646" t="s">
        <v>504</v>
      </c>
      <c r="H107" s="646"/>
      <c r="I107" s="646"/>
      <c r="J107" s="674">
        <v>2</v>
      </c>
      <c r="K107" s="675"/>
      <c r="L107" s="324"/>
      <c r="M107" s="233"/>
      <c r="O107" s="644" t="s">
        <v>503</v>
      </c>
      <c r="P107" s="645"/>
      <c r="Q107" s="645"/>
      <c r="R107" s="338" t="s">
        <v>952</v>
      </c>
      <c r="S107" s="646" t="s">
        <v>504</v>
      </c>
      <c r="T107" s="646"/>
      <c r="U107" s="646"/>
      <c r="V107" s="495" t="s">
        <v>960</v>
      </c>
      <c r="W107" s="496"/>
    </row>
    <row r="108" spans="1:23" ht="14.25" customHeight="1">
      <c r="A108" s="223"/>
      <c r="B108" s="223"/>
      <c r="C108" s="644" t="s">
        <v>502</v>
      </c>
      <c r="D108" s="645"/>
      <c r="E108" s="645"/>
      <c r="F108" s="344">
        <v>6.9</v>
      </c>
      <c r="G108" s="646" t="s">
        <v>505</v>
      </c>
      <c r="H108" s="646"/>
      <c r="I108" s="646"/>
      <c r="J108" s="674">
        <v>1</v>
      </c>
      <c r="K108" s="675">
        <v>2</v>
      </c>
      <c r="L108" s="227"/>
      <c r="M108" s="233"/>
      <c r="O108" s="644" t="s">
        <v>502</v>
      </c>
      <c r="P108" s="645"/>
      <c r="Q108" s="645"/>
      <c r="R108" s="474" t="s">
        <v>953</v>
      </c>
      <c r="S108" s="646" t="s">
        <v>505</v>
      </c>
      <c r="T108" s="646"/>
      <c r="U108" s="646"/>
      <c r="V108" s="495" t="s">
        <v>961</v>
      </c>
      <c r="W108" s="496"/>
    </row>
    <row r="109" spans="1:23" ht="23.25" customHeight="1">
      <c r="A109" s="223"/>
      <c r="B109" s="223"/>
      <c r="C109" s="644" t="s">
        <v>491</v>
      </c>
      <c r="D109" s="645"/>
      <c r="E109" s="645"/>
      <c r="F109" s="343" t="s">
        <v>1070</v>
      </c>
      <c r="G109" s="646" t="s">
        <v>492</v>
      </c>
      <c r="H109" s="646"/>
      <c r="I109" s="646"/>
      <c r="J109" s="674">
        <v>150</v>
      </c>
      <c r="K109" s="675">
        <v>3</v>
      </c>
      <c r="L109" s="227"/>
      <c r="M109" s="233"/>
      <c r="O109" s="644" t="s">
        <v>491</v>
      </c>
      <c r="P109" s="645"/>
      <c r="Q109" s="645"/>
      <c r="R109" s="478" t="s">
        <v>954</v>
      </c>
      <c r="S109" s="646" t="s">
        <v>492</v>
      </c>
      <c r="T109" s="646"/>
      <c r="U109" s="646"/>
      <c r="V109" s="495" t="s">
        <v>962</v>
      </c>
      <c r="W109" s="496"/>
    </row>
    <row r="110" spans="1:23">
      <c r="A110" s="223"/>
      <c r="B110" s="223"/>
      <c r="C110" s="644" t="s">
        <v>509</v>
      </c>
      <c r="D110" s="645"/>
      <c r="E110" s="645"/>
      <c r="F110" s="344" t="s">
        <v>1071</v>
      </c>
      <c r="G110" s="646" t="s">
        <v>506</v>
      </c>
      <c r="H110" s="646"/>
      <c r="I110" s="646"/>
      <c r="J110" s="674" t="s">
        <v>1072</v>
      </c>
      <c r="K110" s="675" t="s">
        <v>925</v>
      </c>
      <c r="L110" s="227"/>
      <c r="M110" s="233"/>
      <c r="O110" s="644" t="s">
        <v>509</v>
      </c>
      <c r="P110" s="645"/>
      <c r="Q110" s="645"/>
      <c r="R110" s="474" t="s">
        <v>955</v>
      </c>
      <c r="S110" s="646" t="s">
        <v>506</v>
      </c>
      <c r="T110" s="646"/>
      <c r="U110" s="646"/>
      <c r="V110" s="495" t="s">
        <v>963</v>
      </c>
      <c r="W110" s="496"/>
    </row>
    <row r="111" spans="1:23" ht="14.25" customHeight="1">
      <c r="A111" s="223"/>
      <c r="B111" s="223"/>
      <c r="C111" s="644" t="s">
        <v>511</v>
      </c>
      <c r="D111" s="645"/>
      <c r="E111" s="645"/>
      <c r="F111" s="344">
        <v>16</v>
      </c>
      <c r="G111" s="646" t="s">
        <v>507</v>
      </c>
      <c r="H111" s="646"/>
      <c r="I111" s="646"/>
      <c r="J111" s="674" t="s">
        <v>1072</v>
      </c>
      <c r="K111" s="675" t="s">
        <v>925</v>
      </c>
      <c r="L111" s="227"/>
      <c r="M111" s="233"/>
      <c r="O111" s="644" t="s">
        <v>511</v>
      </c>
      <c r="P111" s="645"/>
      <c r="Q111" s="645"/>
      <c r="R111" s="474" t="s">
        <v>956</v>
      </c>
      <c r="S111" s="646" t="s">
        <v>507</v>
      </c>
      <c r="T111" s="646"/>
      <c r="U111" s="646"/>
      <c r="V111" s="495" t="s">
        <v>964</v>
      </c>
      <c r="W111" s="496"/>
    </row>
    <row r="112" spans="1:23" ht="15" customHeight="1">
      <c r="A112" s="223"/>
      <c r="B112" s="223"/>
      <c r="C112" s="644" t="s">
        <v>510</v>
      </c>
      <c r="D112" s="645"/>
      <c r="E112" s="645"/>
      <c r="F112" s="344">
        <v>4</v>
      </c>
      <c r="G112" s="646" t="s">
        <v>508</v>
      </c>
      <c r="H112" s="646"/>
      <c r="I112" s="646"/>
      <c r="J112" s="674"/>
      <c r="K112" s="675"/>
      <c r="L112" s="227"/>
      <c r="M112" s="233"/>
      <c r="O112" s="644" t="s">
        <v>510</v>
      </c>
      <c r="P112" s="645"/>
      <c r="Q112" s="645"/>
      <c r="R112" s="474" t="s">
        <v>957</v>
      </c>
      <c r="S112" s="646" t="s">
        <v>508</v>
      </c>
      <c r="T112" s="646"/>
      <c r="U112" s="646"/>
      <c r="V112" s="500" t="s">
        <v>965</v>
      </c>
      <c r="W112" s="497"/>
    </row>
    <row r="113" spans="1:23" ht="14.4" thickBot="1">
      <c r="A113" s="223"/>
      <c r="B113" s="223"/>
      <c r="C113" s="636" t="s">
        <v>926</v>
      </c>
      <c r="D113" s="637"/>
      <c r="E113" s="638"/>
      <c r="F113" s="494">
        <v>2.4700000000000002</v>
      </c>
      <c r="G113" s="639"/>
      <c r="H113" s="640"/>
      <c r="I113" s="641"/>
      <c r="J113" s="642"/>
      <c r="K113" s="643"/>
      <c r="L113" s="227"/>
      <c r="M113" s="233"/>
      <c r="O113" s="636" t="s">
        <v>926</v>
      </c>
      <c r="P113" s="637"/>
      <c r="Q113" s="638"/>
      <c r="R113" s="493" t="s">
        <v>958</v>
      </c>
      <c r="S113" s="639"/>
      <c r="T113" s="640"/>
      <c r="U113" s="641"/>
      <c r="V113" s="642"/>
      <c r="W113" s="643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997</v>
      </c>
      <c r="S115" s="176" t="s">
        <v>998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5" t="s">
        <v>181</v>
      </c>
      <c r="G118" s="666"/>
      <c r="H118" s="666"/>
      <c r="I118" s="667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8"/>
      <c r="G119" s="669"/>
      <c r="H119" s="669"/>
      <c r="I119" s="670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8"/>
      <c r="G120" s="669"/>
      <c r="H120" s="669"/>
      <c r="I120" s="670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71"/>
      <c r="G121" s="672"/>
      <c r="H121" s="672"/>
      <c r="I121" s="673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LB11359</v>
      </c>
      <c r="I122" s="259"/>
      <c r="J122" s="188"/>
      <c r="K122" s="188"/>
      <c r="L122" s="214"/>
      <c r="M122" s="175"/>
    </row>
    <row r="123" spans="1:23" ht="16.2" thickBot="1">
      <c r="A123" s="175"/>
      <c r="B123" s="633" t="s">
        <v>519</v>
      </c>
      <c r="C123" s="634"/>
      <c r="D123" s="634"/>
      <c r="E123" s="634"/>
      <c r="F123" s="634"/>
      <c r="G123" s="634"/>
      <c r="H123" s="634"/>
      <c r="I123" s="634"/>
      <c r="J123" s="634"/>
      <c r="K123" s="634"/>
      <c r="L123" s="635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966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967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968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969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970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1001</v>
      </c>
      <c r="R1" s="284" t="s">
        <v>1007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1002</v>
      </c>
      <c r="R2" s="284" t="s">
        <v>1008</v>
      </c>
    </row>
    <row r="3" spans="1:21" ht="14.4">
      <c r="A3" s="175"/>
      <c r="B3" s="180"/>
      <c r="C3" s="211"/>
      <c r="D3" s="212"/>
      <c r="E3" s="665" t="s">
        <v>226</v>
      </c>
      <c r="F3" s="666"/>
      <c r="G3" s="666"/>
      <c r="H3" s="667"/>
      <c r="I3" s="212"/>
      <c r="J3" s="213"/>
      <c r="K3" s="214"/>
      <c r="L3" s="175"/>
      <c r="O3" s="176" t="s">
        <v>1003</v>
      </c>
      <c r="R3" s="284" t="s">
        <v>1009</v>
      </c>
    </row>
    <row r="4" spans="1:21" ht="14.25" customHeight="1">
      <c r="A4" s="175"/>
      <c r="B4" s="180"/>
      <c r="C4" s="215"/>
      <c r="D4" s="257"/>
      <c r="E4" s="668"/>
      <c r="F4" s="669"/>
      <c r="G4" s="669"/>
      <c r="H4" s="670"/>
      <c r="I4" s="188"/>
      <c r="J4" s="214"/>
      <c r="K4" s="214"/>
      <c r="L4" s="175"/>
      <c r="O4" s="176" t="s">
        <v>1004</v>
      </c>
      <c r="R4" s="284" t="s">
        <v>1010</v>
      </c>
    </row>
    <row r="5" spans="1:21" ht="14.25" customHeight="1">
      <c r="A5" s="175"/>
      <c r="B5" s="180"/>
      <c r="C5" s="215"/>
      <c r="D5" s="257"/>
      <c r="E5" s="668"/>
      <c r="F5" s="669"/>
      <c r="G5" s="669"/>
      <c r="H5" s="670"/>
      <c r="I5" s="188"/>
      <c r="J5" s="214"/>
      <c r="K5" s="214"/>
      <c r="L5" s="175"/>
      <c r="O5" s="176" t="s">
        <v>1005</v>
      </c>
      <c r="R5" s="284" t="s">
        <v>1011</v>
      </c>
    </row>
    <row r="6" spans="1:21" ht="21.6" thickBot="1">
      <c r="A6" s="175"/>
      <c r="B6" s="180"/>
      <c r="C6" s="216"/>
      <c r="D6" s="217"/>
      <c r="E6" s="671"/>
      <c r="F6" s="672"/>
      <c r="G6" s="672"/>
      <c r="H6" s="673"/>
      <c r="I6" s="217"/>
      <c r="J6" s="218"/>
      <c r="K6" s="214"/>
      <c r="L6" s="175"/>
      <c r="O6" s="176" t="s">
        <v>1006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LB11359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80"/>
      <c r="L8" s="175"/>
    </row>
    <row r="9" spans="1:21" ht="16.2" thickBot="1">
      <c r="A9" s="175"/>
      <c r="B9" s="633" t="s">
        <v>543</v>
      </c>
      <c r="C9" s="634"/>
      <c r="D9" s="634"/>
      <c r="E9" s="634"/>
      <c r="F9" s="634"/>
      <c r="G9" s="634"/>
      <c r="H9" s="634"/>
      <c r="I9" s="634"/>
      <c r="J9" s="634"/>
      <c r="K9" s="635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18" t="s">
        <v>532</v>
      </c>
      <c r="D11" s="719"/>
      <c r="E11" s="705" t="s">
        <v>533</v>
      </c>
      <c r="F11" s="706"/>
      <c r="G11" s="712"/>
      <c r="H11" s="705" t="s">
        <v>534</v>
      </c>
      <c r="I11" s="706"/>
      <c r="J11" s="707"/>
      <c r="K11" s="347"/>
      <c r="L11" s="175"/>
      <c r="N11" s="718" t="s">
        <v>532</v>
      </c>
      <c r="O11" s="719"/>
      <c r="P11" s="705" t="s">
        <v>533</v>
      </c>
      <c r="Q11" s="706"/>
      <c r="R11" s="712"/>
      <c r="S11" s="705" t="s">
        <v>534</v>
      </c>
      <c r="T11" s="706"/>
      <c r="U11" s="707"/>
    </row>
    <row r="12" spans="1:21" ht="15.6">
      <c r="A12" s="175"/>
      <c r="B12" s="180"/>
      <c r="C12" s="715" t="s">
        <v>535</v>
      </c>
      <c r="D12" s="714"/>
      <c r="E12" s="702" t="s">
        <v>536</v>
      </c>
      <c r="F12" s="703"/>
      <c r="G12" s="711"/>
      <c r="H12" s="702" t="s">
        <v>538</v>
      </c>
      <c r="I12" s="703"/>
      <c r="J12" s="704"/>
      <c r="K12" s="347"/>
      <c r="L12" s="175"/>
      <c r="N12" s="713" t="s">
        <v>1000</v>
      </c>
      <c r="O12" s="714"/>
      <c r="P12" s="702" t="s">
        <v>536</v>
      </c>
      <c r="Q12" s="703"/>
      <c r="R12" s="711"/>
      <c r="S12" s="702"/>
      <c r="T12" s="703"/>
      <c r="U12" s="704"/>
    </row>
    <row r="13" spans="1:21" ht="15.6">
      <c r="A13" s="175"/>
      <c r="B13" s="223"/>
      <c r="C13" s="715"/>
      <c r="D13" s="714"/>
      <c r="E13" s="702" t="s">
        <v>537</v>
      </c>
      <c r="F13" s="703"/>
      <c r="G13" s="711"/>
      <c r="H13" s="702"/>
      <c r="I13" s="703"/>
      <c r="J13" s="704"/>
      <c r="K13" s="227"/>
      <c r="L13" s="175"/>
      <c r="N13" s="715"/>
      <c r="O13" s="714"/>
      <c r="P13" s="702" t="s">
        <v>537</v>
      </c>
      <c r="Q13" s="703"/>
      <c r="R13" s="711"/>
      <c r="S13" s="702"/>
      <c r="T13" s="703"/>
      <c r="U13" s="704"/>
    </row>
    <row r="14" spans="1:21" ht="15.6">
      <c r="A14" s="175"/>
      <c r="B14" s="223"/>
      <c r="C14" s="715"/>
      <c r="D14" s="714"/>
      <c r="E14" s="702" t="s">
        <v>539</v>
      </c>
      <c r="F14" s="703"/>
      <c r="G14" s="711"/>
      <c r="H14" s="702"/>
      <c r="I14" s="703"/>
      <c r="J14" s="704"/>
      <c r="K14" s="227"/>
      <c r="L14" s="175"/>
      <c r="N14" s="715"/>
      <c r="O14" s="714"/>
      <c r="P14" s="702" t="s">
        <v>539</v>
      </c>
      <c r="Q14" s="703"/>
      <c r="R14" s="711"/>
      <c r="S14" s="702"/>
      <c r="T14" s="703"/>
      <c r="U14" s="704"/>
    </row>
    <row r="15" spans="1:21" ht="15.75" customHeight="1">
      <c r="A15" s="175"/>
      <c r="B15" s="223"/>
      <c r="C15" s="715" t="s">
        <v>540</v>
      </c>
      <c r="D15" s="714"/>
      <c r="E15" s="702" t="s">
        <v>536</v>
      </c>
      <c r="F15" s="703"/>
      <c r="G15" s="711"/>
      <c r="H15" s="699" t="s">
        <v>1051</v>
      </c>
      <c r="I15" s="700"/>
      <c r="J15" s="701"/>
      <c r="K15" s="227"/>
      <c r="L15" s="175"/>
      <c r="N15" s="713" t="s">
        <v>999</v>
      </c>
      <c r="O15" s="714"/>
      <c r="P15" s="702" t="s">
        <v>536</v>
      </c>
      <c r="Q15" s="703"/>
      <c r="R15" s="711"/>
      <c r="S15" s="699"/>
      <c r="T15" s="700"/>
      <c r="U15" s="701"/>
    </row>
    <row r="16" spans="1:21" ht="15.75" customHeight="1">
      <c r="A16" s="175"/>
      <c r="B16" s="223"/>
      <c r="C16" s="715"/>
      <c r="D16" s="714"/>
      <c r="E16" s="702" t="s">
        <v>537</v>
      </c>
      <c r="F16" s="703"/>
      <c r="G16" s="711"/>
      <c r="H16" s="699" t="s">
        <v>528</v>
      </c>
      <c r="I16" s="700"/>
      <c r="J16" s="701"/>
      <c r="K16" s="227"/>
      <c r="L16" s="175"/>
      <c r="N16" s="715"/>
      <c r="O16" s="714"/>
      <c r="P16" s="702" t="s">
        <v>537</v>
      </c>
      <c r="Q16" s="703"/>
      <c r="R16" s="711"/>
      <c r="S16" s="699"/>
      <c r="T16" s="700"/>
      <c r="U16" s="701"/>
    </row>
    <row r="17" spans="1:21" ht="15.6">
      <c r="A17" s="175"/>
      <c r="B17" s="223"/>
      <c r="C17" s="715"/>
      <c r="D17" s="714"/>
      <c r="E17" s="702" t="s">
        <v>539</v>
      </c>
      <c r="F17" s="703"/>
      <c r="G17" s="711"/>
      <c r="H17" s="699" t="s">
        <v>528</v>
      </c>
      <c r="I17" s="700"/>
      <c r="J17" s="701"/>
      <c r="K17" s="227"/>
      <c r="L17" s="175"/>
      <c r="N17" s="715"/>
      <c r="O17" s="714"/>
      <c r="P17" s="702" t="s">
        <v>539</v>
      </c>
      <c r="Q17" s="703"/>
      <c r="R17" s="711"/>
      <c r="S17" s="699"/>
      <c r="T17" s="700"/>
      <c r="U17" s="701"/>
    </row>
    <row r="18" spans="1:21" ht="16.5" customHeight="1" thickBot="1">
      <c r="A18" s="175"/>
      <c r="B18" s="223"/>
      <c r="C18" s="716"/>
      <c r="D18" s="717"/>
      <c r="E18" s="708" t="s">
        <v>541</v>
      </c>
      <c r="F18" s="709"/>
      <c r="G18" s="710"/>
      <c r="H18" s="696" t="s">
        <v>542</v>
      </c>
      <c r="I18" s="697"/>
      <c r="J18" s="698"/>
      <c r="K18" s="227"/>
      <c r="L18" s="175"/>
      <c r="N18" s="716"/>
      <c r="O18" s="717"/>
      <c r="P18" s="708" t="s">
        <v>541</v>
      </c>
      <c r="Q18" s="709"/>
      <c r="R18" s="710"/>
      <c r="S18" s="696"/>
      <c r="T18" s="697"/>
      <c r="U18" s="698"/>
    </row>
    <row r="19" spans="1:21" ht="14.4" thickBot="1">
      <c r="A19" s="175"/>
      <c r="B19" s="223"/>
      <c r="C19" s="692"/>
      <c r="D19" s="692"/>
      <c r="E19" s="692"/>
      <c r="F19" s="692"/>
      <c r="G19" s="692"/>
      <c r="H19" s="692"/>
      <c r="I19" s="692"/>
      <c r="J19" s="692"/>
      <c r="K19" s="227"/>
      <c r="L19" s="175"/>
    </row>
    <row r="20" spans="1:21" ht="16.2" thickBot="1">
      <c r="A20" s="175"/>
      <c r="B20" s="633" t="s">
        <v>544</v>
      </c>
      <c r="C20" s="634"/>
      <c r="D20" s="634"/>
      <c r="E20" s="634"/>
      <c r="F20" s="634"/>
      <c r="G20" s="634"/>
      <c r="H20" s="634"/>
      <c r="I20" s="634"/>
      <c r="J20" s="634"/>
      <c r="K20" s="635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2" t="s">
        <v>460</v>
      </c>
      <c r="D22" s="743"/>
      <c r="E22" s="743"/>
      <c r="F22" s="743"/>
      <c r="G22" s="743"/>
      <c r="H22" s="743"/>
      <c r="I22" s="743"/>
      <c r="J22" s="744"/>
      <c r="K22" s="220"/>
      <c r="L22" s="175"/>
    </row>
    <row r="23" spans="1:21">
      <c r="A23" s="175"/>
      <c r="B23" s="180"/>
      <c r="C23" s="311" t="s">
        <v>203</v>
      </c>
      <c r="D23" s="734" t="s">
        <v>204</v>
      </c>
      <c r="E23" s="735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4" t="s">
        <v>971</v>
      </c>
      <c r="O23" s="654"/>
    </row>
    <row r="24" spans="1:21" ht="14.4">
      <c r="A24" s="175"/>
      <c r="B24" s="223"/>
      <c r="C24" s="746" t="s">
        <v>209</v>
      </c>
      <c r="D24" s="736" t="s">
        <v>210</v>
      </c>
      <c r="E24" s="737"/>
      <c r="F24" s="339" t="s">
        <v>1052</v>
      </c>
      <c r="G24" s="339" t="s">
        <v>1052</v>
      </c>
      <c r="H24" s="339" t="s">
        <v>1052</v>
      </c>
      <c r="I24" s="225"/>
      <c r="J24" s="226"/>
      <c r="K24" s="227"/>
      <c r="L24" s="175"/>
      <c r="N24" s="725" t="s">
        <v>972</v>
      </c>
      <c r="O24" s="726"/>
      <c r="P24" s="284" t="s">
        <v>980</v>
      </c>
    </row>
    <row r="25" spans="1:21">
      <c r="A25" s="175"/>
      <c r="B25" s="223"/>
      <c r="C25" s="746"/>
      <c r="D25" s="736" t="s">
        <v>223</v>
      </c>
      <c r="E25" s="737"/>
      <c r="F25" s="305">
        <v>64</v>
      </c>
      <c r="G25" s="305">
        <v>64</v>
      </c>
      <c r="H25" s="305">
        <v>64</v>
      </c>
      <c r="I25" s="228"/>
      <c r="J25" s="229"/>
      <c r="K25" s="227"/>
      <c r="L25" s="175"/>
      <c r="N25" s="725" t="s">
        <v>973</v>
      </c>
      <c r="O25" s="726"/>
    </row>
    <row r="26" spans="1:21">
      <c r="A26" s="175"/>
      <c r="B26" s="223"/>
      <c r="C26" s="746"/>
      <c r="D26" s="736" t="s">
        <v>224</v>
      </c>
      <c r="E26" s="737"/>
      <c r="F26" s="305">
        <v>60</v>
      </c>
      <c r="G26" s="305">
        <v>190</v>
      </c>
      <c r="H26" s="305">
        <v>330</v>
      </c>
      <c r="I26" s="228"/>
      <c r="J26" s="229"/>
      <c r="K26" s="227"/>
      <c r="L26" s="175"/>
      <c r="N26" s="725" t="s">
        <v>974</v>
      </c>
      <c r="O26" s="726"/>
    </row>
    <row r="27" spans="1:21">
      <c r="A27" s="175"/>
      <c r="B27" s="223"/>
      <c r="C27" s="746"/>
      <c r="D27" s="736" t="s">
        <v>211</v>
      </c>
      <c r="E27" s="737"/>
      <c r="F27" s="305">
        <v>0</v>
      </c>
      <c r="G27" s="305">
        <v>2</v>
      </c>
      <c r="H27" s="305">
        <v>3</v>
      </c>
      <c r="I27" s="225"/>
      <c r="J27" s="229"/>
      <c r="K27" s="227"/>
      <c r="L27" s="175"/>
      <c r="N27" s="725" t="s">
        <v>975</v>
      </c>
      <c r="O27" s="726"/>
    </row>
    <row r="28" spans="1:21" ht="14.4" thickBot="1">
      <c r="A28" s="175"/>
      <c r="B28" s="223"/>
      <c r="C28" s="747"/>
      <c r="D28" s="748" t="s">
        <v>171</v>
      </c>
      <c r="E28" s="728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27" t="s">
        <v>977</v>
      </c>
      <c r="O28" s="728"/>
    </row>
    <row r="29" spans="1:21" ht="14.4" thickBot="1">
      <c r="A29" s="175"/>
      <c r="B29" s="223"/>
      <c r="C29" s="741"/>
      <c r="D29" s="579"/>
      <c r="E29" s="579"/>
      <c r="F29" s="579"/>
      <c r="G29" s="579"/>
      <c r="H29" s="579"/>
      <c r="I29" s="579"/>
      <c r="J29" s="580"/>
      <c r="K29" s="233"/>
      <c r="L29" s="175"/>
    </row>
    <row r="30" spans="1:21">
      <c r="A30" s="175"/>
      <c r="B30" s="180"/>
      <c r="C30" s="742" t="s">
        <v>461</v>
      </c>
      <c r="D30" s="743"/>
      <c r="E30" s="743"/>
      <c r="F30" s="743"/>
      <c r="G30" s="743"/>
      <c r="H30" s="743"/>
      <c r="I30" s="743"/>
      <c r="J30" s="744"/>
      <c r="K30" s="304"/>
      <c r="L30" s="175"/>
    </row>
    <row r="31" spans="1:21">
      <c r="A31" s="175"/>
      <c r="B31" s="180"/>
      <c r="C31" s="311" t="s">
        <v>203</v>
      </c>
      <c r="D31" s="734" t="s">
        <v>204</v>
      </c>
      <c r="E31" s="735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6" t="s">
        <v>209</v>
      </c>
      <c r="D32" s="736" t="s">
        <v>210</v>
      </c>
      <c r="E32" s="737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46"/>
      <c r="D33" s="736" t="s">
        <v>223</v>
      </c>
      <c r="E33" s="737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6"/>
      <c r="D34" s="736" t="s">
        <v>224</v>
      </c>
      <c r="E34" s="737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6"/>
      <c r="D35" s="736" t="s">
        <v>211</v>
      </c>
      <c r="E35" s="737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7"/>
      <c r="D36" s="748" t="s">
        <v>171</v>
      </c>
      <c r="E36" s="728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1"/>
      <c r="D37" s="579"/>
      <c r="E37" s="579"/>
      <c r="F37" s="579"/>
      <c r="G37" s="579"/>
      <c r="H37" s="579"/>
      <c r="I37" s="579"/>
      <c r="J37" s="580"/>
      <c r="K37" s="233"/>
      <c r="L37" s="175"/>
    </row>
    <row r="38" spans="1:16">
      <c r="A38" s="175"/>
      <c r="B38" s="180"/>
      <c r="C38" s="742" t="s">
        <v>462</v>
      </c>
      <c r="D38" s="743"/>
      <c r="E38" s="743"/>
      <c r="F38" s="743"/>
      <c r="G38" s="743"/>
      <c r="H38" s="743"/>
      <c r="I38" s="743"/>
      <c r="J38" s="744"/>
      <c r="K38" s="220"/>
      <c r="L38" s="175"/>
    </row>
    <row r="39" spans="1:16">
      <c r="A39" s="175"/>
      <c r="B39" s="180"/>
      <c r="C39" s="311" t="s">
        <v>203</v>
      </c>
      <c r="D39" s="734" t="s">
        <v>204</v>
      </c>
      <c r="E39" s="735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6" t="s">
        <v>209</v>
      </c>
      <c r="D40" s="736" t="s">
        <v>210</v>
      </c>
      <c r="E40" s="737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46"/>
      <c r="D41" s="736" t="s">
        <v>223</v>
      </c>
      <c r="E41" s="737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6"/>
      <c r="D42" s="736" t="s">
        <v>224</v>
      </c>
      <c r="E42" s="737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6"/>
      <c r="D43" s="736" t="s">
        <v>211</v>
      </c>
      <c r="E43" s="737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7"/>
      <c r="D44" s="748" t="s">
        <v>171</v>
      </c>
      <c r="E44" s="728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2"/>
      <c r="D45" s="692"/>
      <c r="E45" s="692"/>
      <c r="F45" s="692"/>
      <c r="G45" s="692"/>
      <c r="H45" s="692"/>
      <c r="I45" s="692"/>
      <c r="J45" s="692"/>
      <c r="K45" s="233"/>
      <c r="L45" s="175"/>
    </row>
    <row r="46" spans="1:16" ht="16.2" thickBot="1">
      <c r="A46" s="175"/>
      <c r="B46" s="633" t="s">
        <v>545</v>
      </c>
      <c r="C46" s="634"/>
      <c r="D46" s="634"/>
      <c r="E46" s="634"/>
      <c r="F46" s="634"/>
      <c r="G46" s="634"/>
      <c r="H46" s="634"/>
      <c r="I46" s="634"/>
      <c r="J46" s="634"/>
      <c r="K46" s="635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2" t="s">
        <v>473</v>
      </c>
      <c r="D48" s="753"/>
      <c r="E48" s="753"/>
      <c r="F48" s="753"/>
      <c r="G48" s="753"/>
      <c r="H48" s="754"/>
      <c r="I48" s="729" t="s">
        <v>1043</v>
      </c>
      <c r="J48" s="730"/>
      <c r="K48" s="347"/>
      <c r="L48" s="175"/>
      <c r="N48" s="729" t="s">
        <v>978</v>
      </c>
      <c r="O48" s="730"/>
      <c r="P48" s="284" t="s">
        <v>979</v>
      </c>
    </row>
    <row r="49" spans="1:18">
      <c r="A49" s="175"/>
      <c r="B49" s="180"/>
      <c r="C49" s="346" t="s">
        <v>203</v>
      </c>
      <c r="D49" s="734" t="s">
        <v>204</v>
      </c>
      <c r="E49" s="654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24" t="s">
        <v>971</v>
      </c>
      <c r="O49" s="654"/>
    </row>
    <row r="50" spans="1:18" ht="14.4">
      <c r="A50" s="175"/>
      <c r="B50" s="223"/>
      <c r="C50" s="763" t="s">
        <v>209</v>
      </c>
      <c r="D50" s="736" t="s">
        <v>210</v>
      </c>
      <c r="E50" s="726"/>
      <c r="F50" s="1131" t="s">
        <v>1053</v>
      </c>
      <c r="G50" s="1131" t="s">
        <v>1053</v>
      </c>
      <c r="H50" s="1131" t="s">
        <v>1053</v>
      </c>
      <c r="I50" s="225"/>
      <c r="J50" s="226"/>
      <c r="K50" s="227"/>
      <c r="L50" s="175"/>
      <c r="N50" s="725" t="s">
        <v>972</v>
      </c>
      <c r="O50" s="726"/>
      <c r="P50" s="284" t="s">
        <v>981</v>
      </c>
    </row>
    <row r="51" spans="1:18">
      <c r="A51" s="175"/>
      <c r="B51" s="223"/>
      <c r="C51" s="764"/>
      <c r="D51" s="736" t="s">
        <v>223</v>
      </c>
      <c r="E51" s="726"/>
      <c r="F51" s="1132">
        <v>64</v>
      </c>
      <c r="G51" s="1132">
        <v>64</v>
      </c>
      <c r="H51" s="1132">
        <v>64</v>
      </c>
      <c r="I51" s="225"/>
      <c r="J51" s="229"/>
      <c r="K51" s="227"/>
      <c r="L51" s="175"/>
      <c r="N51" s="725" t="s">
        <v>973</v>
      </c>
      <c r="O51" s="726"/>
      <c r="P51" s="733" t="s">
        <v>982</v>
      </c>
      <c r="Q51" s="733"/>
      <c r="R51" s="733"/>
    </row>
    <row r="52" spans="1:18">
      <c r="A52" s="175"/>
      <c r="B52" s="223"/>
      <c r="C52" s="764"/>
      <c r="D52" s="736" t="s">
        <v>224</v>
      </c>
      <c r="E52" s="726"/>
      <c r="F52" s="1132">
        <v>60</v>
      </c>
      <c r="G52" s="1132">
        <v>190</v>
      </c>
      <c r="H52" s="1132">
        <v>330</v>
      </c>
      <c r="I52" s="345"/>
      <c r="J52" s="235"/>
      <c r="K52" s="227"/>
      <c r="L52" s="175"/>
      <c r="N52" s="725" t="s">
        <v>974</v>
      </c>
      <c r="O52" s="726"/>
      <c r="P52" s="733"/>
      <c r="Q52" s="733"/>
      <c r="R52" s="733"/>
    </row>
    <row r="53" spans="1:18">
      <c r="A53" s="175"/>
      <c r="B53" s="223"/>
      <c r="C53" s="764"/>
      <c r="D53" s="736" t="s">
        <v>211</v>
      </c>
      <c r="E53" s="726"/>
      <c r="F53" s="1132">
        <v>2</v>
      </c>
      <c r="G53" s="1132">
        <v>2</v>
      </c>
      <c r="H53" s="1132">
        <v>2</v>
      </c>
      <c r="I53" s="225"/>
      <c r="J53" s="229"/>
      <c r="K53" s="227"/>
      <c r="L53" s="175"/>
      <c r="N53" s="725" t="s">
        <v>975</v>
      </c>
      <c r="O53" s="726"/>
      <c r="P53" s="733"/>
      <c r="Q53" s="733"/>
      <c r="R53" s="733"/>
    </row>
    <row r="54" spans="1:18">
      <c r="A54" s="175"/>
      <c r="B54" s="223"/>
      <c r="C54" s="764"/>
      <c r="D54" s="736" t="s">
        <v>182</v>
      </c>
      <c r="E54" s="726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25" t="s">
        <v>976</v>
      </c>
      <c r="O54" s="726"/>
      <c r="P54" s="733"/>
      <c r="Q54" s="733"/>
      <c r="R54" s="733"/>
    </row>
    <row r="55" spans="1:18" ht="14.4" thickBot="1">
      <c r="A55" s="175"/>
      <c r="B55" s="223"/>
      <c r="C55" s="765"/>
      <c r="D55" s="748" t="s">
        <v>171</v>
      </c>
      <c r="E55" s="728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27" t="s">
        <v>977</v>
      </c>
      <c r="O55" s="728"/>
      <c r="P55" s="733"/>
      <c r="Q55" s="733"/>
      <c r="R55" s="733"/>
    </row>
    <row r="56" spans="1:18" ht="14.4" thickBot="1">
      <c r="A56" s="175"/>
      <c r="B56" s="239"/>
      <c r="C56" s="691"/>
      <c r="D56" s="691"/>
      <c r="E56" s="691"/>
      <c r="F56" s="691"/>
      <c r="G56" s="691"/>
      <c r="H56" s="691"/>
      <c r="I56" s="691"/>
      <c r="J56" s="691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5" t="s">
        <v>181</v>
      </c>
      <c r="F60" s="666"/>
      <c r="G60" s="666"/>
      <c r="H60" s="667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8"/>
      <c r="F61" s="669"/>
      <c r="G61" s="669"/>
      <c r="H61" s="670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8"/>
      <c r="F62" s="669"/>
      <c r="G62" s="669"/>
      <c r="H62" s="670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1"/>
      <c r="F63" s="672"/>
      <c r="G63" s="672"/>
      <c r="H63" s="673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LB11359</v>
      </c>
      <c r="H64" s="259"/>
      <c r="I64" s="188"/>
      <c r="J64" s="188"/>
      <c r="K64" s="214"/>
      <c r="L64" s="175"/>
    </row>
    <row r="65" spans="1:15" ht="16.2" thickBot="1">
      <c r="A65" s="175"/>
      <c r="B65" s="633" t="s">
        <v>546</v>
      </c>
      <c r="C65" s="634"/>
      <c r="D65" s="634"/>
      <c r="E65" s="634"/>
      <c r="F65" s="634"/>
      <c r="G65" s="634"/>
      <c r="H65" s="634"/>
      <c r="I65" s="634"/>
      <c r="J65" s="634"/>
      <c r="K65" s="635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49" t="s">
        <v>465</v>
      </c>
      <c r="D67" s="750"/>
      <c r="E67" s="750"/>
      <c r="F67" s="750"/>
      <c r="G67" s="750"/>
      <c r="H67" s="750"/>
      <c r="I67" s="750"/>
      <c r="J67" s="751"/>
      <c r="K67" s="290"/>
      <c r="L67" s="175"/>
    </row>
    <row r="68" spans="1:15">
      <c r="A68" s="175"/>
      <c r="B68" s="180"/>
      <c r="C68" s="311" t="s">
        <v>203</v>
      </c>
      <c r="D68" s="734" t="s">
        <v>213</v>
      </c>
      <c r="E68" s="735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4" t="s">
        <v>983</v>
      </c>
      <c r="O68" s="654"/>
    </row>
    <row r="69" spans="1:15">
      <c r="A69" s="175"/>
      <c r="B69" s="223"/>
      <c r="C69" s="758" t="s">
        <v>466</v>
      </c>
      <c r="D69" s="722" t="s">
        <v>472</v>
      </c>
      <c r="E69" s="723"/>
      <c r="F69" s="305" t="s">
        <v>1048</v>
      </c>
      <c r="G69" s="305" t="s">
        <v>1048</v>
      </c>
      <c r="H69" s="305" t="s">
        <v>1048</v>
      </c>
      <c r="I69" s="224"/>
      <c r="J69" s="226"/>
      <c r="K69" s="227"/>
      <c r="L69" s="175"/>
      <c r="N69" s="720" t="s">
        <v>984</v>
      </c>
      <c r="O69" s="721"/>
    </row>
    <row r="70" spans="1:15">
      <c r="A70" s="175"/>
      <c r="B70" s="223"/>
      <c r="C70" s="758"/>
      <c r="D70" s="722" t="s">
        <v>529</v>
      </c>
      <c r="E70" s="723"/>
      <c r="F70" s="340" t="s">
        <v>1054</v>
      </c>
      <c r="G70" s="340" t="str">
        <f>F70</f>
        <v>B8200</v>
      </c>
      <c r="H70" s="340" t="str">
        <f>F70</f>
        <v>B8200</v>
      </c>
      <c r="I70" s="224"/>
      <c r="J70" s="226"/>
      <c r="K70" s="227"/>
      <c r="L70" s="175"/>
      <c r="N70" s="722" t="s">
        <v>989</v>
      </c>
      <c r="O70" s="723"/>
    </row>
    <row r="71" spans="1:15">
      <c r="A71" s="175"/>
      <c r="B71" s="223"/>
      <c r="C71" s="758"/>
      <c r="D71" s="722" t="s">
        <v>214</v>
      </c>
      <c r="E71" s="723"/>
      <c r="F71" s="340" t="s">
        <v>1073</v>
      </c>
      <c r="G71" s="340" t="str">
        <f>F71</f>
        <v>R8860E</v>
      </c>
      <c r="H71" s="340" t="str">
        <f>F71</f>
        <v>R8860E</v>
      </c>
      <c r="I71" s="224"/>
      <c r="J71" s="229"/>
      <c r="K71" s="227"/>
      <c r="L71" s="175"/>
      <c r="N71" s="722" t="s">
        <v>990</v>
      </c>
      <c r="O71" s="723"/>
    </row>
    <row r="72" spans="1:15">
      <c r="A72" s="175"/>
      <c r="B72" s="223"/>
      <c r="C72" s="758"/>
      <c r="D72" s="722" t="s">
        <v>469</v>
      </c>
      <c r="E72" s="723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20" t="s">
        <v>985</v>
      </c>
      <c r="O72" s="721"/>
    </row>
    <row r="73" spans="1:15">
      <c r="A73" s="175"/>
      <c r="B73" s="223"/>
      <c r="C73" s="758"/>
      <c r="D73" s="722" t="s">
        <v>464</v>
      </c>
      <c r="E73" s="723"/>
      <c r="F73" s="305" t="s">
        <v>528</v>
      </c>
      <c r="G73" s="305" t="s">
        <v>528</v>
      </c>
      <c r="H73" s="305" t="s">
        <v>528</v>
      </c>
      <c r="I73" s="224"/>
      <c r="J73" s="229"/>
      <c r="K73" s="227"/>
      <c r="L73" s="175"/>
      <c r="N73" s="720" t="s">
        <v>986</v>
      </c>
      <c r="O73" s="721"/>
    </row>
    <row r="74" spans="1:15">
      <c r="A74" s="175"/>
      <c r="B74" s="180"/>
      <c r="C74" s="758"/>
      <c r="D74" s="722" t="s">
        <v>228</v>
      </c>
      <c r="E74" s="723"/>
      <c r="F74" s="305">
        <v>80</v>
      </c>
      <c r="G74" s="305">
        <v>80</v>
      </c>
      <c r="H74" s="305">
        <v>80</v>
      </c>
      <c r="I74" s="225"/>
      <c r="J74" s="229"/>
      <c r="K74" s="290"/>
      <c r="L74" s="175"/>
      <c r="N74" s="720" t="s">
        <v>987</v>
      </c>
      <c r="O74" s="721"/>
    </row>
    <row r="75" spans="1:15" ht="14.4" thickBot="1">
      <c r="A75" s="175"/>
      <c r="B75" s="180"/>
      <c r="C75" s="759"/>
      <c r="D75" s="745" t="s">
        <v>229</v>
      </c>
      <c r="E75" s="732"/>
      <c r="F75" s="305">
        <v>65</v>
      </c>
      <c r="G75" s="305">
        <v>65</v>
      </c>
      <c r="H75" s="305">
        <v>65</v>
      </c>
      <c r="I75" s="238"/>
      <c r="J75" s="232"/>
      <c r="K75" s="290"/>
      <c r="L75" s="175"/>
      <c r="N75" s="731" t="s">
        <v>988</v>
      </c>
      <c r="O75" s="732"/>
    </row>
    <row r="76" spans="1:15" ht="14.4" thickBot="1">
      <c r="A76" s="175"/>
      <c r="B76" s="223"/>
      <c r="C76" s="755"/>
      <c r="D76" s="756"/>
      <c r="E76" s="756"/>
      <c r="F76" s="756"/>
      <c r="G76" s="756"/>
      <c r="H76" s="756"/>
      <c r="I76" s="756"/>
      <c r="J76" s="757"/>
      <c r="K76" s="233"/>
      <c r="L76" s="175"/>
    </row>
    <row r="77" spans="1:15">
      <c r="A77" s="175"/>
      <c r="B77" s="180"/>
      <c r="C77" s="749" t="s">
        <v>468</v>
      </c>
      <c r="D77" s="750"/>
      <c r="E77" s="750"/>
      <c r="F77" s="750"/>
      <c r="G77" s="750"/>
      <c r="H77" s="750"/>
      <c r="I77" s="750"/>
      <c r="J77" s="751"/>
      <c r="K77" s="319"/>
      <c r="L77" s="175"/>
    </row>
    <row r="78" spans="1:15">
      <c r="A78" s="175"/>
      <c r="B78" s="180"/>
      <c r="C78" s="311" t="s">
        <v>203</v>
      </c>
      <c r="D78" s="734" t="s">
        <v>213</v>
      </c>
      <c r="E78" s="735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58" t="s">
        <v>467</v>
      </c>
      <c r="D79" s="722" t="s">
        <v>472</v>
      </c>
      <c r="E79" s="723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58"/>
      <c r="D80" s="722" t="s">
        <v>529</v>
      </c>
      <c r="E80" s="723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58"/>
      <c r="D81" s="722" t="s">
        <v>214</v>
      </c>
      <c r="E81" s="723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58"/>
      <c r="D82" s="722" t="s">
        <v>469</v>
      </c>
      <c r="E82" s="723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58"/>
      <c r="D83" s="722" t="s">
        <v>464</v>
      </c>
      <c r="E83" s="723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58"/>
      <c r="D84" s="722" t="s">
        <v>228</v>
      </c>
      <c r="E84" s="723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59"/>
      <c r="D85" s="745" t="s">
        <v>229</v>
      </c>
      <c r="E85" s="732"/>
      <c r="F85" s="305"/>
      <c r="G85" s="305"/>
      <c r="H85" s="306"/>
      <c r="I85" s="238"/>
      <c r="J85" s="232"/>
      <c r="K85" s="319"/>
      <c r="L85" s="175"/>
    </row>
    <row r="86" spans="1:12" ht="14.4" thickBot="1">
      <c r="A86" s="175"/>
      <c r="B86" s="223"/>
      <c r="C86" s="755"/>
      <c r="D86" s="756"/>
      <c r="E86" s="756"/>
      <c r="F86" s="756"/>
      <c r="G86" s="756"/>
      <c r="H86" s="756"/>
      <c r="I86" s="756"/>
      <c r="J86" s="757"/>
      <c r="K86" s="233"/>
      <c r="L86" s="175"/>
    </row>
    <row r="87" spans="1:12">
      <c r="A87" s="175"/>
      <c r="B87" s="180"/>
      <c r="C87" s="749" t="s">
        <v>470</v>
      </c>
      <c r="D87" s="750"/>
      <c r="E87" s="750"/>
      <c r="F87" s="750"/>
      <c r="G87" s="750"/>
      <c r="H87" s="750"/>
      <c r="I87" s="750"/>
      <c r="J87" s="751"/>
      <c r="K87" s="290"/>
      <c r="L87" s="175"/>
    </row>
    <row r="88" spans="1:12">
      <c r="A88" s="175"/>
      <c r="B88" s="180"/>
      <c r="C88" s="311" t="s">
        <v>203</v>
      </c>
      <c r="D88" s="734" t="s">
        <v>213</v>
      </c>
      <c r="E88" s="735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8" t="s">
        <v>471</v>
      </c>
      <c r="D89" s="722" t="s">
        <v>472</v>
      </c>
      <c r="E89" s="723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58"/>
      <c r="D90" s="722" t="s">
        <v>529</v>
      </c>
      <c r="E90" s="723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58"/>
      <c r="D91" s="722" t="s">
        <v>214</v>
      </c>
      <c r="E91" s="723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58"/>
      <c r="D92" s="722" t="s">
        <v>469</v>
      </c>
      <c r="E92" s="723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58"/>
      <c r="D93" s="722" t="s">
        <v>464</v>
      </c>
      <c r="E93" s="723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58"/>
      <c r="D94" s="722" t="s">
        <v>228</v>
      </c>
      <c r="E94" s="723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59"/>
      <c r="D95" s="745" t="s">
        <v>229</v>
      </c>
      <c r="E95" s="732"/>
      <c r="F95" s="305"/>
      <c r="G95" s="305"/>
      <c r="H95" s="306"/>
      <c r="I95" s="238"/>
      <c r="J95" s="232"/>
      <c r="K95" s="290"/>
      <c r="L95" s="175"/>
    </row>
    <row r="96" spans="1:12" ht="14.4" thickBot="1">
      <c r="A96" s="175"/>
      <c r="B96" s="239"/>
      <c r="C96" s="691"/>
      <c r="D96" s="691"/>
      <c r="E96" s="691"/>
      <c r="F96" s="691"/>
      <c r="G96" s="691"/>
      <c r="H96" s="691"/>
      <c r="I96" s="691"/>
      <c r="J96" s="691"/>
      <c r="K96" s="240"/>
      <c r="L96" s="175"/>
    </row>
    <row r="97" spans="1:14" ht="16.2" thickBot="1">
      <c r="A97" s="175"/>
      <c r="B97" s="633" t="s">
        <v>547</v>
      </c>
      <c r="C97" s="634"/>
      <c r="D97" s="634"/>
      <c r="E97" s="634"/>
      <c r="F97" s="634"/>
      <c r="G97" s="634"/>
      <c r="H97" s="634"/>
      <c r="I97" s="634"/>
      <c r="J97" s="634"/>
      <c r="K97" s="635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2" t="s">
        <v>530</v>
      </c>
      <c r="D99" s="753"/>
      <c r="E99" s="754"/>
      <c r="F99" s="762" t="s">
        <v>421</v>
      </c>
      <c r="G99" s="762"/>
      <c r="H99" s="762"/>
      <c r="I99" s="625" t="str">
        <f>H15</f>
        <v>SWAP to New COMBA</v>
      </c>
      <c r="J99" s="626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5" t="s">
        <v>213</v>
      </c>
      <c r="E100" s="645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8" t="s">
        <v>216</v>
      </c>
      <c r="D101" s="760" t="s">
        <v>472</v>
      </c>
      <c r="E101" s="760"/>
      <c r="F101" s="224" t="s">
        <v>1055</v>
      </c>
      <c r="G101" s="224" t="s">
        <v>1055</v>
      </c>
      <c r="H101" s="224" t="s">
        <v>1055</v>
      </c>
      <c r="I101" s="236"/>
      <c r="J101" s="226"/>
      <c r="K101" s="227"/>
      <c r="L101" s="175"/>
    </row>
    <row r="102" spans="1:14">
      <c r="A102" s="175"/>
      <c r="B102" s="223"/>
      <c r="C102" s="758"/>
      <c r="D102" s="760" t="s">
        <v>214</v>
      </c>
      <c r="E102" s="760"/>
      <c r="F102" s="305" t="s">
        <v>1056</v>
      </c>
      <c r="G102" s="305" t="s">
        <v>1056</v>
      </c>
      <c r="H102" s="305" t="s">
        <v>1056</v>
      </c>
      <c r="I102" s="237"/>
      <c r="J102" s="229"/>
      <c r="K102" s="227"/>
      <c r="L102" s="175"/>
    </row>
    <row r="103" spans="1:14">
      <c r="A103" s="175"/>
      <c r="B103" s="223"/>
      <c r="C103" s="758"/>
      <c r="D103" s="760" t="s">
        <v>215</v>
      </c>
      <c r="E103" s="760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58"/>
      <c r="D104" s="760" t="s">
        <v>228</v>
      </c>
      <c r="E104" s="760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59"/>
      <c r="D105" s="761" t="s">
        <v>229</v>
      </c>
      <c r="E105" s="761"/>
      <c r="F105" s="306">
        <v>80</v>
      </c>
      <c r="G105" s="306">
        <v>80</v>
      </c>
      <c r="H105" s="306">
        <v>80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9" t="s">
        <v>531</v>
      </c>
      <c r="D107" s="750"/>
      <c r="E107" s="750"/>
      <c r="F107" s="750"/>
      <c r="G107" s="750"/>
      <c r="H107" s="750"/>
      <c r="I107" s="750"/>
      <c r="J107" s="751"/>
      <c r="K107" s="220"/>
      <c r="L107" s="175"/>
    </row>
    <row r="108" spans="1:14">
      <c r="A108" s="175"/>
      <c r="B108" s="180"/>
      <c r="C108" s="311" t="s">
        <v>203</v>
      </c>
      <c r="D108" s="734" t="s">
        <v>213</v>
      </c>
      <c r="E108" s="735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8" t="s">
        <v>216</v>
      </c>
      <c r="D109" s="760" t="s">
        <v>472</v>
      </c>
      <c r="E109" s="760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9"/>
      <c r="D110" s="722" t="s">
        <v>214</v>
      </c>
      <c r="E110" s="723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9"/>
      <c r="D111" s="722" t="s">
        <v>227</v>
      </c>
      <c r="E111" s="723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9"/>
      <c r="D112" s="722" t="s">
        <v>215</v>
      </c>
      <c r="E112" s="723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9"/>
      <c r="D113" s="722" t="s">
        <v>228</v>
      </c>
      <c r="E113" s="723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40"/>
      <c r="D114" s="745" t="s">
        <v>229</v>
      </c>
      <c r="E114" s="732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4" priority="111">
      <formula>$H$67="N"</formula>
    </cfRule>
  </conditionalFormatting>
  <conditionalFormatting sqref="F27:I27 I54:I55 F111:H112 F35:I35 H94:I94 I40 H79:I79 F110 I43 F32:I32 H82:I84 H92:H93 I24 F50:I50 I51:I52 F69:I69 I70:I71 F113:I113 F72:I74 F75:H75">
    <cfRule type="expression" dxfId="43" priority="103">
      <formula>$H$48="N"</formula>
    </cfRule>
  </conditionalFormatting>
  <conditionalFormatting sqref="I53">
    <cfRule type="expression" dxfId="42" priority="92">
      <formula>$H$48="N"</formula>
    </cfRule>
  </conditionalFormatting>
  <conditionalFormatting sqref="F101:J101 I102:J105">
    <cfRule type="expression" dxfId="41" priority="69">
      <formula>$I$99="Reused"</formula>
    </cfRule>
  </conditionalFormatting>
  <conditionalFormatting sqref="F54:H54">
    <cfRule type="expression" dxfId="40" priority="53">
      <formula>$H$48="N"</formula>
    </cfRule>
  </conditionalFormatting>
  <conditionalFormatting sqref="H89">
    <cfRule type="expression" dxfId="39" priority="50">
      <formula>$H$48="N"</formula>
    </cfRule>
  </conditionalFormatting>
  <conditionalFormatting sqref="F110:H110">
    <cfRule type="expression" dxfId="38" priority="49">
      <formula>$H$48="N"</formula>
    </cfRule>
  </conditionalFormatting>
  <conditionalFormatting sqref="F42:H43 H41 F40:H40">
    <cfRule type="expression" dxfId="37" priority="45">
      <formula>$H$48="N"</formula>
    </cfRule>
  </conditionalFormatting>
  <conditionalFormatting sqref="F102:H103">
    <cfRule type="expression" dxfId="36" priority="44">
      <formula>$I$99="Reused"</formula>
    </cfRule>
  </conditionalFormatting>
  <conditionalFormatting sqref="H80:I81">
    <cfRule type="expression" dxfId="35" priority="40">
      <formula>$H$48="N"</formula>
    </cfRule>
  </conditionalFormatting>
  <conditionalFormatting sqref="H91:I91 I90">
    <cfRule type="expression" dxfId="34" priority="39">
      <formula>$H$48="N"</formula>
    </cfRule>
  </conditionalFormatting>
  <conditionalFormatting sqref="I109">
    <cfRule type="expression" dxfId="33" priority="38">
      <formula>$H$67="N"</formula>
    </cfRule>
  </conditionalFormatting>
  <conditionalFormatting sqref="F104:H105">
    <cfRule type="expression" dxfId="32" priority="37">
      <formula>$I$99="Reused"</formula>
    </cfRule>
  </conditionalFormatting>
  <conditionalFormatting sqref="F109:H109">
    <cfRule type="expression" dxfId="31" priority="36">
      <formula>$H$48="N"</formula>
    </cfRule>
  </conditionalFormatting>
  <conditionalFormatting sqref="H13 H17:H18 H15">
    <cfRule type="expression" dxfId="30" priority="35">
      <formula>$H$51="N"</formula>
    </cfRule>
  </conditionalFormatting>
  <conditionalFormatting sqref="H16">
    <cfRule type="expression" dxfId="29" priority="34">
      <formula>$H$51="N"</formula>
    </cfRule>
  </conditionalFormatting>
  <conditionalFormatting sqref="S13 S17:S18 S15">
    <cfRule type="expression" dxfId="28" priority="29">
      <formula>$H$51="N"</formula>
    </cfRule>
  </conditionalFormatting>
  <conditionalFormatting sqref="S16">
    <cfRule type="expression" dxfId="27" priority="28">
      <formula>$H$51="N"</formula>
    </cfRule>
  </conditionalFormatting>
  <conditionalFormatting sqref="S12">
    <cfRule type="expression" dxfId="26" priority="27">
      <formula>$H$51="N"</formula>
    </cfRule>
  </conditionalFormatting>
  <conditionalFormatting sqref="S14">
    <cfRule type="expression" dxfId="25" priority="26">
      <formula>$H$51="N"</formula>
    </cfRule>
  </conditionalFormatting>
  <conditionalFormatting sqref="H90">
    <cfRule type="expression" dxfId="24" priority="25">
      <formula>$H$48="N"</formula>
    </cfRule>
  </conditionalFormatting>
  <conditionalFormatting sqref="H12">
    <cfRule type="expression" dxfId="23" priority="24">
      <formula>$H$51="N"</formula>
    </cfRule>
  </conditionalFormatting>
  <conditionalFormatting sqref="H14">
    <cfRule type="expression" dxfId="22" priority="21">
      <formula>$H$51="N"</formula>
    </cfRule>
  </conditionalFormatting>
  <conditionalFormatting sqref="F82:G84">
    <cfRule type="expression" dxfId="21" priority="20">
      <formula>$H$48="N"</formula>
    </cfRule>
  </conditionalFormatting>
  <conditionalFormatting sqref="F79:G79">
    <cfRule type="expression" dxfId="20" priority="19">
      <formula>$H$48="N"</formula>
    </cfRule>
  </conditionalFormatting>
  <conditionalFormatting sqref="F80:G80">
    <cfRule type="expression" dxfId="19" priority="18">
      <formula>$H$48="N"</formula>
    </cfRule>
  </conditionalFormatting>
  <conditionalFormatting sqref="F81">
    <cfRule type="expression" dxfId="18" priority="17">
      <formula>$H$48="N"</formula>
    </cfRule>
  </conditionalFormatting>
  <conditionalFormatting sqref="G81">
    <cfRule type="expression" dxfId="17" priority="16">
      <formula>$H$48="N"</formula>
    </cfRule>
  </conditionalFormatting>
  <conditionalFormatting sqref="F85:G85">
    <cfRule type="expression" dxfId="16" priority="14">
      <formula>$H$48="N"</formula>
    </cfRule>
  </conditionalFormatting>
  <conditionalFormatting sqref="F92:G94">
    <cfRule type="expression" dxfId="15" priority="13">
      <formula>$H$48="N"</formula>
    </cfRule>
  </conditionalFormatting>
  <conditionalFormatting sqref="F89:G89">
    <cfRule type="expression" dxfId="14" priority="12">
      <formula>$H$48="N"</formula>
    </cfRule>
  </conditionalFormatting>
  <conditionalFormatting sqref="F90:G90">
    <cfRule type="expression" dxfId="13" priority="11">
      <formula>$H$48="N"</formula>
    </cfRule>
  </conditionalFormatting>
  <conditionalFormatting sqref="F91">
    <cfRule type="expression" dxfId="12" priority="10">
      <formula>$H$48="N"</formula>
    </cfRule>
  </conditionalFormatting>
  <conditionalFormatting sqref="F95:G95">
    <cfRule type="expression" dxfId="11" priority="8">
      <formula>$H$48="N"</formula>
    </cfRule>
  </conditionalFormatting>
  <conditionalFormatting sqref="G91">
    <cfRule type="expression" dxfId="10" priority="7">
      <formula>$H$48="N"</formula>
    </cfRule>
  </conditionalFormatting>
  <conditionalFormatting sqref="F24">
    <cfRule type="expression" dxfId="9" priority="6">
      <formula>$H$48="N"</formula>
    </cfRule>
  </conditionalFormatting>
  <conditionalFormatting sqref="G24:H24">
    <cfRule type="expression" dxfId="8" priority="5">
      <formula>$H$48="N"</formula>
    </cfRule>
  </conditionalFormatting>
  <conditionalFormatting sqref="F71">
    <cfRule type="expression" dxfId="7" priority="3">
      <formula>$H$48="N"</formula>
    </cfRule>
  </conditionalFormatting>
  <conditionalFormatting sqref="F70:H70 G71:H71">
    <cfRule type="expression" dxfId="6" priority="2">
      <formula>$H$48="N"</formula>
    </cfRule>
  </conditionalFormatting>
  <conditionalFormatting sqref="F53:H53">
    <cfRule type="expression" dxfId="5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89:H89 F79:I7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5" zoomScale="86" zoomScaleNormal="70" zoomScaleSheetLayoutView="86" workbookViewId="0">
      <selection activeCell="T59" sqref="T59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8"/>
      <c r="D3" s="779"/>
      <c r="E3" s="779"/>
      <c r="F3" s="787" t="s">
        <v>181</v>
      </c>
      <c r="G3" s="788"/>
      <c r="H3" s="788"/>
      <c r="I3" s="788"/>
      <c r="J3" s="788"/>
      <c r="K3" s="788"/>
      <c r="L3" s="788"/>
      <c r="M3" s="789"/>
      <c r="N3" s="779"/>
      <c r="O3" s="779"/>
      <c r="P3" s="784"/>
      <c r="Q3" s="248"/>
    </row>
    <row r="4" spans="1:20" s="243" customFormat="1" ht="15" customHeight="1">
      <c r="A4" s="242"/>
      <c r="B4" s="247"/>
      <c r="C4" s="780"/>
      <c r="D4" s="781"/>
      <c r="E4" s="781"/>
      <c r="F4" s="790"/>
      <c r="G4" s="791"/>
      <c r="H4" s="791"/>
      <c r="I4" s="791"/>
      <c r="J4" s="791"/>
      <c r="K4" s="791"/>
      <c r="L4" s="791"/>
      <c r="M4" s="792"/>
      <c r="N4" s="781"/>
      <c r="O4" s="781"/>
      <c r="P4" s="785"/>
      <c r="Q4" s="248"/>
    </row>
    <row r="5" spans="1:20" s="243" customFormat="1" ht="15" customHeight="1">
      <c r="A5" s="242"/>
      <c r="B5" s="247"/>
      <c r="C5" s="780"/>
      <c r="D5" s="781"/>
      <c r="E5" s="781"/>
      <c r="F5" s="790"/>
      <c r="G5" s="791"/>
      <c r="H5" s="791"/>
      <c r="I5" s="791"/>
      <c r="J5" s="791"/>
      <c r="K5" s="791"/>
      <c r="L5" s="791"/>
      <c r="M5" s="792"/>
      <c r="N5" s="781"/>
      <c r="O5" s="781"/>
      <c r="P5" s="785"/>
      <c r="Q5" s="248"/>
    </row>
    <row r="6" spans="1:20" s="243" customFormat="1" ht="15" customHeight="1">
      <c r="A6" s="242"/>
      <c r="B6" s="247"/>
      <c r="C6" s="780"/>
      <c r="D6" s="781"/>
      <c r="E6" s="781"/>
      <c r="F6" s="790"/>
      <c r="G6" s="791"/>
      <c r="H6" s="791"/>
      <c r="I6" s="791"/>
      <c r="J6" s="791"/>
      <c r="K6" s="791"/>
      <c r="L6" s="791"/>
      <c r="M6" s="792"/>
      <c r="N6" s="781"/>
      <c r="O6" s="781"/>
      <c r="P6" s="785"/>
      <c r="Q6" s="248"/>
    </row>
    <row r="7" spans="1:20" s="243" customFormat="1" ht="15" customHeight="1" thickBot="1">
      <c r="A7" s="242"/>
      <c r="B7" s="247"/>
      <c r="C7" s="782"/>
      <c r="D7" s="783"/>
      <c r="E7" s="783"/>
      <c r="F7" s="793"/>
      <c r="G7" s="794"/>
      <c r="H7" s="794"/>
      <c r="I7" s="794"/>
      <c r="J7" s="794"/>
      <c r="K7" s="794"/>
      <c r="L7" s="794"/>
      <c r="M7" s="795"/>
      <c r="N7" s="783"/>
      <c r="O7" s="783"/>
      <c r="P7" s="786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6" t="s">
        <v>180</v>
      </c>
      <c r="I8" s="796"/>
      <c r="J8" s="797" t="str">
        <f>'A.General information'!D11</f>
        <v>LB11359</v>
      </c>
      <c r="K8" s="797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8"/>
      <c r="E9" s="798"/>
      <c r="F9" s="798"/>
      <c r="G9" s="253"/>
      <c r="H9" s="252"/>
      <c r="I9" s="252"/>
      <c r="J9" s="777"/>
      <c r="K9" s="777"/>
      <c r="L9" s="253"/>
      <c r="M9" s="252"/>
      <c r="N9" s="777"/>
      <c r="O9" s="777"/>
      <c r="P9" s="256"/>
      <c r="Q9" s="250"/>
    </row>
    <row r="10" spans="1:20" s="243" customFormat="1" ht="16.5" customHeight="1" thickBot="1">
      <c r="B10" s="799" t="s">
        <v>239</v>
      </c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1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8"/>
      <c r="E12" s="769"/>
      <c r="F12" s="770"/>
      <c r="H12" s="768"/>
      <c r="I12" s="769"/>
      <c r="J12" s="769"/>
      <c r="K12" s="770"/>
      <c r="M12" s="768"/>
      <c r="N12" s="769"/>
      <c r="O12" s="770"/>
      <c r="Q12" s="250"/>
      <c r="T12" s="312" t="s">
        <v>427</v>
      </c>
    </row>
    <row r="13" spans="1:20" s="243" customFormat="1" ht="16.5" customHeight="1">
      <c r="B13" s="247"/>
      <c r="D13" s="771"/>
      <c r="E13" s="772"/>
      <c r="F13" s="773"/>
      <c r="H13" s="771"/>
      <c r="I13" s="772"/>
      <c r="J13" s="772"/>
      <c r="K13" s="773"/>
      <c r="M13" s="771"/>
      <c r="N13" s="772"/>
      <c r="O13" s="773"/>
      <c r="Q13" s="250"/>
      <c r="T13" s="313" t="s">
        <v>428</v>
      </c>
    </row>
    <row r="14" spans="1:20" s="243" customFormat="1" ht="16.5" customHeight="1">
      <c r="B14" s="247"/>
      <c r="D14" s="771"/>
      <c r="E14" s="772"/>
      <c r="F14" s="773"/>
      <c r="H14" s="771"/>
      <c r="I14" s="772"/>
      <c r="J14" s="772"/>
      <c r="K14" s="773"/>
      <c r="M14" s="771"/>
      <c r="N14" s="772"/>
      <c r="O14" s="773"/>
      <c r="Q14" s="250"/>
      <c r="T14" s="313"/>
    </row>
    <row r="15" spans="1:20" s="243" customFormat="1" ht="16.5" customHeight="1">
      <c r="B15" s="247"/>
      <c r="D15" s="771"/>
      <c r="E15" s="772"/>
      <c r="F15" s="773"/>
      <c r="H15" s="771"/>
      <c r="I15" s="772"/>
      <c r="J15" s="772"/>
      <c r="K15" s="773"/>
      <c r="M15" s="771"/>
      <c r="N15" s="772"/>
      <c r="O15" s="773"/>
      <c r="Q15" s="250"/>
    </row>
    <row r="16" spans="1:20" s="243" customFormat="1" ht="16.5" customHeight="1">
      <c r="B16" s="247"/>
      <c r="D16" s="771"/>
      <c r="E16" s="772"/>
      <c r="F16" s="773"/>
      <c r="H16" s="771"/>
      <c r="I16" s="772"/>
      <c r="J16" s="772"/>
      <c r="K16" s="773"/>
      <c r="M16" s="771"/>
      <c r="N16" s="772"/>
      <c r="O16" s="773"/>
      <c r="Q16" s="250"/>
    </row>
    <row r="17" spans="2:17" s="243" customFormat="1" ht="16.5" customHeight="1">
      <c r="B17" s="247"/>
      <c r="D17" s="771"/>
      <c r="E17" s="772"/>
      <c r="F17" s="773"/>
      <c r="H17" s="771"/>
      <c r="I17" s="772"/>
      <c r="J17" s="772"/>
      <c r="K17" s="773"/>
      <c r="M17" s="771"/>
      <c r="N17" s="772"/>
      <c r="O17" s="773"/>
      <c r="Q17" s="250"/>
    </row>
    <row r="18" spans="2:17" s="243" customFormat="1" ht="16.5" customHeight="1">
      <c r="B18" s="247"/>
      <c r="D18" s="771"/>
      <c r="E18" s="772"/>
      <c r="F18" s="773"/>
      <c r="H18" s="771"/>
      <c r="I18" s="772"/>
      <c r="J18" s="772"/>
      <c r="K18" s="773"/>
      <c r="M18" s="771"/>
      <c r="N18" s="772"/>
      <c r="O18" s="773"/>
      <c r="Q18" s="250"/>
    </row>
    <row r="19" spans="2:17" s="243" customFormat="1" ht="16.5" customHeight="1">
      <c r="B19" s="247"/>
      <c r="D19" s="771"/>
      <c r="E19" s="772"/>
      <c r="F19" s="773"/>
      <c r="H19" s="771"/>
      <c r="I19" s="772"/>
      <c r="J19" s="772"/>
      <c r="K19" s="773"/>
      <c r="M19" s="771"/>
      <c r="N19" s="772"/>
      <c r="O19" s="773"/>
      <c r="Q19" s="250"/>
    </row>
    <row r="20" spans="2:17" s="243" customFormat="1" ht="16.5" customHeight="1">
      <c r="B20" s="247"/>
      <c r="D20" s="771"/>
      <c r="E20" s="772"/>
      <c r="F20" s="773"/>
      <c r="H20" s="771"/>
      <c r="I20" s="772"/>
      <c r="J20" s="772"/>
      <c r="K20" s="773"/>
      <c r="M20" s="771"/>
      <c r="N20" s="772"/>
      <c r="O20" s="773"/>
      <c r="Q20" s="250"/>
    </row>
    <row r="21" spans="2:17" s="243" customFormat="1" ht="16.5" customHeight="1">
      <c r="B21" s="247"/>
      <c r="D21" s="771"/>
      <c r="E21" s="772"/>
      <c r="F21" s="773"/>
      <c r="H21" s="771"/>
      <c r="I21" s="772"/>
      <c r="J21" s="772"/>
      <c r="K21" s="773"/>
      <c r="M21" s="771"/>
      <c r="N21" s="772"/>
      <c r="O21" s="773"/>
      <c r="Q21" s="250"/>
    </row>
    <row r="22" spans="2:17" s="243" customFormat="1" ht="16.5" customHeight="1">
      <c r="B22" s="247"/>
      <c r="D22" s="771"/>
      <c r="E22" s="772"/>
      <c r="F22" s="773"/>
      <c r="H22" s="771"/>
      <c r="I22" s="772"/>
      <c r="J22" s="772"/>
      <c r="K22" s="773"/>
      <c r="M22" s="771"/>
      <c r="N22" s="772"/>
      <c r="O22" s="773"/>
      <c r="Q22" s="250"/>
    </row>
    <row r="23" spans="2:17" s="243" customFormat="1" ht="16.5" customHeight="1" thickBot="1">
      <c r="B23" s="247"/>
      <c r="D23" s="774"/>
      <c r="E23" s="775"/>
      <c r="F23" s="776"/>
      <c r="H23" s="774"/>
      <c r="I23" s="775"/>
      <c r="J23" s="775"/>
      <c r="K23" s="776"/>
      <c r="M23" s="774"/>
      <c r="N23" s="775"/>
      <c r="O23" s="776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6" t="s">
        <v>220</v>
      </c>
      <c r="E25" s="767"/>
      <c r="F25" s="767"/>
      <c r="H25" s="767" t="s">
        <v>221</v>
      </c>
      <c r="I25" s="767"/>
      <c r="J25" s="767"/>
      <c r="K25" s="767"/>
      <c r="M25" s="766" t="s">
        <v>222</v>
      </c>
      <c r="N25" s="767"/>
      <c r="O25" s="767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8"/>
      <c r="E27" s="769"/>
      <c r="F27" s="770"/>
      <c r="H27" s="768"/>
      <c r="I27" s="769"/>
      <c r="J27" s="769"/>
      <c r="K27" s="770"/>
      <c r="M27" s="768"/>
      <c r="N27" s="769"/>
      <c r="O27" s="770"/>
      <c r="Q27" s="250"/>
    </row>
    <row r="28" spans="2:17" s="243" customFormat="1" ht="16.5" customHeight="1">
      <c r="B28" s="247"/>
      <c r="D28" s="771"/>
      <c r="E28" s="772"/>
      <c r="F28" s="773"/>
      <c r="H28" s="771"/>
      <c r="I28" s="772"/>
      <c r="J28" s="772"/>
      <c r="K28" s="773"/>
      <c r="M28" s="771"/>
      <c r="N28" s="772"/>
      <c r="O28" s="773"/>
      <c r="Q28" s="250"/>
    </row>
    <row r="29" spans="2:17" s="243" customFormat="1" ht="16.5" customHeight="1">
      <c r="B29" s="247"/>
      <c r="D29" s="771"/>
      <c r="E29" s="772"/>
      <c r="F29" s="773"/>
      <c r="H29" s="771"/>
      <c r="I29" s="772"/>
      <c r="J29" s="772"/>
      <c r="K29" s="773"/>
      <c r="M29" s="771"/>
      <c r="N29" s="772"/>
      <c r="O29" s="773"/>
      <c r="Q29" s="250"/>
    </row>
    <row r="30" spans="2:17" s="243" customFormat="1" ht="16.5" customHeight="1">
      <c r="B30" s="247"/>
      <c r="D30" s="771"/>
      <c r="E30" s="772"/>
      <c r="F30" s="773"/>
      <c r="H30" s="771"/>
      <c r="I30" s="772"/>
      <c r="J30" s="772"/>
      <c r="K30" s="773"/>
      <c r="M30" s="771"/>
      <c r="N30" s="772"/>
      <c r="O30" s="773"/>
      <c r="Q30" s="250"/>
    </row>
    <row r="31" spans="2:17" s="243" customFormat="1" ht="16.5" customHeight="1">
      <c r="B31" s="247"/>
      <c r="D31" s="771"/>
      <c r="E31" s="772"/>
      <c r="F31" s="773"/>
      <c r="H31" s="771"/>
      <c r="I31" s="772"/>
      <c r="J31" s="772"/>
      <c r="K31" s="773"/>
      <c r="M31" s="771"/>
      <c r="N31" s="772"/>
      <c r="O31" s="773"/>
      <c r="Q31" s="250"/>
    </row>
    <row r="32" spans="2:17" s="243" customFormat="1" ht="16.5" customHeight="1">
      <c r="B32" s="247"/>
      <c r="D32" s="771"/>
      <c r="E32" s="772"/>
      <c r="F32" s="773"/>
      <c r="H32" s="771"/>
      <c r="I32" s="772"/>
      <c r="J32" s="772"/>
      <c r="K32" s="773"/>
      <c r="M32" s="771"/>
      <c r="N32" s="772"/>
      <c r="O32" s="773"/>
      <c r="Q32" s="250"/>
    </row>
    <row r="33" spans="2:17" s="243" customFormat="1" ht="16.5" customHeight="1">
      <c r="B33" s="247"/>
      <c r="D33" s="771"/>
      <c r="E33" s="772"/>
      <c r="F33" s="773"/>
      <c r="H33" s="771"/>
      <c r="I33" s="772"/>
      <c r="J33" s="772"/>
      <c r="K33" s="773"/>
      <c r="M33" s="771"/>
      <c r="N33" s="772"/>
      <c r="O33" s="773"/>
      <c r="Q33" s="250"/>
    </row>
    <row r="34" spans="2:17" s="243" customFormat="1" ht="16.5" customHeight="1">
      <c r="B34" s="247"/>
      <c r="D34" s="771"/>
      <c r="E34" s="772"/>
      <c r="F34" s="773"/>
      <c r="H34" s="771"/>
      <c r="I34" s="772"/>
      <c r="J34" s="772"/>
      <c r="K34" s="773"/>
      <c r="M34" s="771"/>
      <c r="N34" s="772"/>
      <c r="O34" s="773"/>
      <c r="Q34" s="250"/>
    </row>
    <row r="35" spans="2:17" s="243" customFormat="1" ht="16.5" customHeight="1">
      <c r="B35" s="247"/>
      <c r="D35" s="771"/>
      <c r="E35" s="772"/>
      <c r="F35" s="773"/>
      <c r="H35" s="771"/>
      <c r="I35" s="772"/>
      <c r="J35" s="772"/>
      <c r="K35" s="773"/>
      <c r="M35" s="771"/>
      <c r="N35" s="772"/>
      <c r="O35" s="773"/>
      <c r="Q35" s="250"/>
    </row>
    <row r="36" spans="2:17" s="243" customFormat="1" ht="16.5" customHeight="1">
      <c r="B36" s="247"/>
      <c r="D36" s="771"/>
      <c r="E36" s="772"/>
      <c r="F36" s="773"/>
      <c r="H36" s="771"/>
      <c r="I36" s="772"/>
      <c r="J36" s="772"/>
      <c r="K36" s="773"/>
      <c r="M36" s="771"/>
      <c r="N36" s="772"/>
      <c r="O36" s="773"/>
      <c r="Q36" s="250"/>
    </row>
    <row r="37" spans="2:17" s="243" customFormat="1" ht="16.5" customHeight="1">
      <c r="B37" s="247"/>
      <c r="D37" s="771"/>
      <c r="E37" s="772"/>
      <c r="F37" s="773"/>
      <c r="H37" s="771"/>
      <c r="I37" s="772"/>
      <c r="J37" s="772"/>
      <c r="K37" s="773"/>
      <c r="M37" s="771"/>
      <c r="N37" s="772"/>
      <c r="O37" s="773"/>
      <c r="Q37" s="250"/>
    </row>
    <row r="38" spans="2:17" s="243" customFormat="1" ht="16.5" customHeight="1" thickBot="1">
      <c r="B38" s="247"/>
      <c r="D38" s="774"/>
      <c r="E38" s="775"/>
      <c r="F38" s="776"/>
      <c r="H38" s="774"/>
      <c r="I38" s="775"/>
      <c r="J38" s="775"/>
      <c r="K38" s="776"/>
      <c r="M38" s="774"/>
      <c r="N38" s="775"/>
      <c r="O38" s="776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6" t="s">
        <v>230</v>
      </c>
      <c r="E40" s="767"/>
      <c r="F40" s="767"/>
      <c r="H40" s="767" t="s">
        <v>231</v>
      </c>
      <c r="I40" s="767"/>
      <c r="J40" s="767"/>
      <c r="K40" s="767"/>
      <c r="M40" s="766" t="s">
        <v>232</v>
      </c>
      <c r="N40" s="767"/>
      <c r="O40" s="767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8"/>
      <c r="E42" s="769"/>
      <c r="F42" s="770"/>
      <c r="H42" s="768"/>
      <c r="I42" s="769"/>
      <c r="J42" s="769"/>
      <c r="K42" s="770"/>
      <c r="M42" s="768"/>
      <c r="N42" s="769"/>
      <c r="O42" s="770"/>
      <c r="Q42" s="250"/>
    </row>
    <row r="43" spans="2:17" s="243" customFormat="1" ht="16.5" customHeight="1">
      <c r="B43" s="247"/>
      <c r="D43" s="771"/>
      <c r="E43" s="772"/>
      <c r="F43" s="773"/>
      <c r="H43" s="771"/>
      <c r="I43" s="772"/>
      <c r="J43" s="772"/>
      <c r="K43" s="773"/>
      <c r="M43" s="771"/>
      <c r="N43" s="772"/>
      <c r="O43" s="773"/>
      <c r="Q43" s="250"/>
    </row>
    <row r="44" spans="2:17" s="243" customFormat="1" ht="16.5" customHeight="1">
      <c r="B44" s="247"/>
      <c r="D44" s="771"/>
      <c r="E44" s="772"/>
      <c r="F44" s="773"/>
      <c r="H44" s="771"/>
      <c r="I44" s="772"/>
      <c r="J44" s="772"/>
      <c r="K44" s="773"/>
      <c r="M44" s="771"/>
      <c r="N44" s="772"/>
      <c r="O44" s="773"/>
      <c r="Q44" s="250"/>
    </row>
    <row r="45" spans="2:17" s="243" customFormat="1" ht="16.5" customHeight="1">
      <c r="B45" s="247"/>
      <c r="D45" s="771"/>
      <c r="E45" s="772"/>
      <c r="F45" s="773"/>
      <c r="H45" s="771"/>
      <c r="I45" s="772"/>
      <c r="J45" s="772"/>
      <c r="K45" s="773"/>
      <c r="M45" s="771"/>
      <c r="N45" s="772"/>
      <c r="O45" s="773"/>
      <c r="Q45" s="250"/>
    </row>
    <row r="46" spans="2:17" s="243" customFormat="1" ht="16.5" customHeight="1">
      <c r="B46" s="247"/>
      <c r="D46" s="771"/>
      <c r="E46" s="772"/>
      <c r="F46" s="773"/>
      <c r="H46" s="771"/>
      <c r="I46" s="772"/>
      <c r="J46" s="772"/>
      <c r="K46" s="773"/>
      <c r="M46" s="771"/>
      <c r="N46" s="772"/>
      <c r="O46" s="773"/>
      <c r="Q46" s="250"/>
    </row>
    <row r="47" spans="2:17" s="243" customFormat="1" ht="16.5" customHeight="1">
      <c r="B47" s="247"/>
      <c r="D47" s="771"/>
      <c r="E47" s="772"/>
      <c r="F47" s="773"/>
      <c r="H47" s="771"/>
      <c r="I47" s="772"/>
      <c r="J47" s="772"/>
      <c r="K47" s="773"/>
      <c r="M47" s="771"/>
      <c r="N47" s="772"/>
      <c r="O47" s="773"/>
      <c r="Q47" s="250"/>
    </row>
    <row r="48" spans="2:17" s="243" customFormat="1" ht="16.5" customHeight="1">
      <c r="B48" s="247"/>
      <c r="D48" s="771"/>
      <c r="E48" s="772"/>
      <c r="F48" s="773"/>
      <c r="H48" s="771"/>
      <c r="I48" s="772"/>
      <c r="J48" s="772"/>
      <c r="K48" s="773"/>
      <c r="M48" s="771"/>
      <c r="N48" s="772"/>
      <c r="O48" s="773"/>
      <c r="Q48" s="250"/>
    </row>
    <row r="49" spans="2:17" s="243" customFormat="1" ht="16.5" customHeight="1">
      <c r="B49" s="247"/>
      <c r="D49" s="771"/>
      <c r="E49" s="772"/>
      <c r="F49" s="773"/>
      <c r="H49" s="771"/>
      <c r="I49" s="772"/>
      <c r="J49" s="772"/>
      <c r="K49" s="773"/>
      <c r="M49" s="771"/>
      <c r="N49" s="772"/>
      <c r="O49" s="773"/>
      <c r="Q49" s="250"/>
    </row>
    <row r="50" spans="2:17" s="243" customFormat="1" ht="16.5" customHeight="1">
      <c r="B50" s="247"/>
      <c r="D50" s="771"/>
      <c r="E50" s="772"/>
      <c r="F50" s="773"/>
      <c r="H50" s="771"/>
      <c r="I50" s="772"/>
      <c r="J50" s="772"/>
      <c r="K50" s="773"/>
      <c r="M50" s="771"/>
      <c r="N50" s="772"/>
      <c r="O50" s="773"/>
      <c r="Q50" s="250"/>
    </row>
    <row r="51" spans="2:17" s="243" customFormat="1" ht="16.5" customHeight="1">
      <c r="B51" s="247"/>
      <c r="D51" s="771"/>
      <c r="E51" s="772"/>
      <c r="F51" s="773"/>
      <c r="H51" s="771"/>
      <c r="I51" s="772"/>
      <c r="J51" s="772"/>
      <c r="K51" s="773"/>
      <c r="M51" s="771"/>
      <c r="N51" s="772"/>
      <c r="O51" s="773"/>
      <c r="Q51" s="250"/>
    </row>
    <row r="52" spans="2:17" s="243" customFormat="1" ht="16.5" customHeight="1">
      <c r="B52" s="247"/>
      <c r="D52" s="771"/>
      <c r="E52" s="772"/>
      <c r="F52" s="773"/>
      <c r="H52" s="771"/>
      <c r="I52" s="772"/>
      <c r="J52" s="772"/>
      <c r="K52" s="773"/>
      <c r="M52" s="771"/>
      <c r="N52" s="772"/>
      <c r="O52" s="773"/>
      <c r="Q52" s="250"/>
    </row>
    <row r="53" spans="2:17" s="243" customFormat="1" ht="16.5" customHeight="1" thickBot="1">
      <c r="B53" s="247"/>
      <c r="D53" s="774"/>
      <c r="E53" s="775"/>
      <c r="F53" s="776"/>
      <c r="H53" s="774"/>
      <c r="I53" s="775"/>
      <c r="J53" s="775"/>
      <c r="K53" s="776"/>
      <c r="M53" s="774"/>
      <c r="N53" s="775"/>
      <c r="O53" s="776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6" t="s">
        <v>233</v>
      </c>
      <c r="E55" s="767"/>
      <c r="F55" s="767"/>
      <c r="H55" s="767" t="s">
        <v>234</v>
      </c>
      <c r="I55" s="767"/>
      <c r="J55" s="767"/>
      <c r="K55" s="767"/>
      <c r="M55" s="766" t="s">
        <v>235</v>
      </c>
      <c r="N55" s="767"/>
      <c r="O55" s="767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8"/>
      <c r="E57" s="769"/>
      <c r="F57" s="770"/>
      <c r="H57" s="768"/>
      <c r="I57" s="769"/>
      <c r="J57" s="769"/>
      <c r="K57" s="770"/>
      <c r="M57" s="768"/>
      <c r="N57" s="769"/>
      <c r="O57" s="770"/>
      <c r="Q57" s="250"/>
    </row>
    <row r="58" spans="2:17" s="243" customFormat="1" ht="16.5" customHeight="1">
      <c r="B58" s="247"/>
      <c r="D58" s="771"/>
      <c r="E58" s="772"/>
      <c r="F58" s="773"/>
      <c r="H58" s="771"/>
      <c r="I58" s="772"/>
      <c r="J58" s="772"/>
      <c r="K58" s="773"/>
      <c r="M58" s="771"/>
      <c r="N58" s="772"/>
      <c r="O58" s="773"/>
      <c r="Q58" s="250"/>
    </row>
    <row r="59" spans="2:17" s="243" customFormat="1" ht="16.5" customHeight="1">
      <c r="B59" s="247"/>
      <c r="D59" s="771"/>
      <c r="E59" s="772"/>
      <c r="F59" s="773"/>
      <c r="H59" s="771"/>
      <c r="I59" s="772"/>
      <c r="J59" s="772"/>
      <c r="K59" s="773"/>
      <c r="M59" s="771"/>
      <c r="N59" s="772"/>
      <c r="O59" s="773"/>
      <c r="Q59" s="250"/>
    </row>
    <row r="60" spans="2:17" s="243" customFormat="1" ht="16.5" customHeight="1">
      <c r="B60" s="247"/>
      <c r="D60" s="771"/>
      <c r="E60" s="772"/>
      <c r="F60" s="773"/>
      <c r="H60" s="771"/>
      <c r="I60" s="772"/>
      <c r="J60" s="772"/>
      <c r="K60" s="773"/>
      <c r="M60" s="771"/>
      <c r="N60" s="772"/>
      <c r="O60" s="773"/>
      <c r="Q60" s="250"/>
    </row>
    <row r="61" spans="2:17" s="243" customFormat="1" ht="16.5" customHeight="1">
      <c r="B61" s="247"/>
      <c r="D61" s="771"/>
      <c r="E61" s="772"/>
      <c r="F61" s="773"/>
      <c r="H61" s="771"/>
      <c r="I61" s="772"/>
      <c r="J61" s="772"/>
      <c r="K61" s="773"/>
      <c r="M61" s="771"/>
      <c r="N61" s="772"/>
      <c r="O61" s="773"/>
      <c r="Q61" s="250"/>
    </row>
    <row r="62" spans="2:17" s="243" customFormat="1" ht="16.5" customHeight="1">
      <c r="B62" s="247"/>
      <c r="D62" s="771"/>
      <c r="E62" s="772"/>
      <c r="F62" s="773"/>
      <c r="H62" s="771"/>
      <c r="I62" s="772"/>
      <c r="J62" s="772"/>
      <c r="K62" s="773"/>
      <c r="M62" s="771"/>
      <c r="N62" s="772"/>
      <c r="O62" s="773"/>
      <c r="Q62" s="250"/>
    </row>
    <row r="63" spans="2:17" s="243" customFormat="1" ht="16.5" customHeight="1">
      <c r="B63" s="247"/>
      <c r="D63" s="771"/>
      <c r="E63" s="772"/>
      <c r="F63" s="773"/>
      <c r="H63" s="771"/>
      <c r="I63" s="772"/>
      <c r="J63" s="772"/>
      <c r="K63" s="773"/>
      <c r="M63" s="771"/>
      <c r="N63" s="772"/>
      <c r="O63" s="773"/>
      <c r="Q63" s="250"/>
    </row>
    <row r="64" spans="2:17" s="243" customFormat="1" ht="16.5" customHeight="1">
      <c r="B64" s="247"/>
      <c r="D64" s="771"/>
      <c r="E64" s="772"/>
      <c r="F64" s="773"/>
      <c r="H64" s="771"/>
      <c r="I64" s="772"/>
      <c r="J64" s="772"/>
      <c r="K64" s="773"/>
      <c r="M64" s="771"/>
      <c r="N64" s="772"/>
      <c r="O64" s="773"/>
      <c r="Q64" s="250"/>
    </row>
    <row r="65" spans="2:18" s="243" customFormat="1" ht="16.5" customHeight="1">
      <c r="B65" s="247"/>
      <c r="D65" s="771"/>
      <c r="E65" s="772"/>
      <c r="F65" s="773"/>
      <c r="H65" s="771"/>
      <c r="I65" s="772"/>
      <c r="J65" s="772"/>
      <c r="K65" s="773"/>
      <c r="M65" s="771"/>
      <c r="N65" s="772"/>
      <c r="O65" s="773"/>
      <c r="Q65" s="250"/>
    </row>
    <row r="66" spans="2:18" s="243" customFormat="1" ht="16.5" customHeight="1">
      <c r="B66" s="247"/>
      <c r="D66" s="771"/>
      <c r="E66" s="772"/>
      <c r="F66" s="773"/>
      <c r="H66" s="771"/>
      <c r="I66" s="772"/>
      <c r="J66" s="772"/>
      <c r="K66" s="773"/>
      <c r="M66" s="771"/>
      <c r="N66" s="772"/>
      <c r="O66" s="773"/>
      <c r="Q66" s="250"/>
    </row>
    <row r="67" spans="2:18" s="243" customFormat="1" ht="16.5" customHeight="1">
      <c r="B67" s="247"/>
      <c r="D67" s="771"/>
      <c r="E67" s="772"/>
      <c r="F67" s="773"/>
      <c r="H67" s="771"/>
      <c r="I67" s="772"/>
      <c r="J67" s="772"/>
      <c r="K67" s="773"/>
      <c r="M67" s="771"/>
      <c r="N67" s="772"/>
      <c r="O67" s="773"/>
      <c r="Q67" s="250"/>
    </row>
    <row r="68" spans="2:18" s="243" customFormat="1" ht="16.5" customHeight="1" thickBot="1">
      <c r="B68" s="247"/>
      <c r="D68" s="774"/>
      <c r="E68" s="775"/>
      <c r="F68" s="776"/>
      <c r="H68" s="774"/>
      <c r="I68" s="775"/>
      <c r="J68" s="775"/>
      <c r="K68" s="776"/>
      <c r="M68" s="774"/>
      <c r="N68" s="775"/>
      <c r="O68" s="776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6" t="s">
        <v>236</v>
      </c>
      <c r="E70" s="767"/>
      <c r="F70" s="767"/>
      <c r="H70" s="767" t="s">
        <v>237</v>
      </c>
      <c r="I70" s="767"/>
      <c r="J70" s="767"/>
      <c r="K70" s="767"/>
      <c r="M70" s="766" t="s">
        <v>238</v>
      </c>
      <c r="N70" s="767"/>
      <c r="O70" s="767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0" zoomScale="85" zoomScaleSheetLayoutView="85" workbookViewId="0">
      <selection activeCell="R65" sqref="R6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5" t="s">
        <v>226</v>
      </c>
      <c r="F3" s="802"/>
      <c r="G3" s="802"/>
      <c r="H3" s="666"/>
      <c r="I3" s="666"/>
      <c r="J3" s="666"/>
      <c r="K3" s="666"/>
      <c r="L3" s="667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69"/>
      <c r="K4" s="669"/>
      <c r="L4" s="670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69"/>
      <c r="K5" s="669"/>
      <c r="L5" s="670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2"/>
      <c r="K6" s="672"/>
      <c r="L6" s="673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2" t="s">
        <v>225</v>
      </c>
      <c r="H7" s="822"/>
      <c r="I7" s="821" t="str">
        <f>'A.General information'!D11</f>
        <v>LB11359</v>
      </c>
      <c r="J7" s="821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80"/>
      <c r="P8" s="175"/>
    </row>
    <row r="9" spans="1:18" ht="16.5" customHeight="1" thickBot="1">
      <c r="A9" s="175"/>
      <c r="B9" s="681" t="s">
        <v>240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2"/>
      <c r="N9" s="682"/>
      <c r="O9" s="683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3"/>
      <c r="D11" s="804"/>
      <c r="E11" s="805"/>
      <c r="F11" s="267"/>
      <c r="G11" s="812"/>
      <c r="H11" s="813"/>
      <c r="I11" s="813"/>
      <c r="J11" s="814"/>
      <c r="K11" s="267"/>
      <c r="L11" s="803"/>
      <c r="M11" s="804"/>
      <c r="N11" s="805"/>
      <c r="O11" s="272"/>
      <c r="P11" s="175"/>
      <c r="R11" s="284" t="s">
        <v>424</v>
      </c>
    </row>
    <row r="12" spans="1:18" ht="16.5" customHeight="1">
      <c r="A12" s="175"/>
      <c r="B12" s="271"/>
      <c r="C12" s="806"/>
      <c r="D12" s="807"/>
      <c r="E12" s="808"/>
      <c r="F12" s="265"/>
      <c r="G12" s="815"/>
      <c r="H12" s="816"/>
      <c r="I12" s="816"/>
      <c r="J12" s="817"/>
      <c r="K12" s="262"/>
      <c r="L12" s="806"/>
      <c r="M12" s="807"/>
      <c r="N12" s="808"/>
      <c r="O12" s="272"/>
      <c r="P12" s="175"/>
      <c r="R12" s="176" t="s">
        <v>426</v>
      </c>
    </row>
    <row r="13" spans="1:18" ht="16.5" customHeight="1">
      <c r="A13" s="175"/>
      <c r="B13" s="271"/>
      <c r="C13" s="806"/>
      <c r="D13" s="807"/>
      <c r="E13" s="808"/>
      <c r="F13" s="241"/>
      <c r="G13" s="815"/>
      <c r="H13" s="816"/>
      <c r="I13" s="816"/>
      <c r="J13" s="817"/>
      <c r="K13" s="263"/>
      <c r="L13" s="806"/>
      <c r="M13" s="807"/>
      <c r="N13" s="808"/>
      <c r="O13" s="273"/>
      <c r="P13" s="175"/>
      <c r="R13" s="284"/>
    </row>
    <row r="14" spans="1:18" ht="16.5" customHeight="1">
      <c r="A14" s="175"/>
      <c r="B14" s="271"/>
      <c r="C14" s="806"/>
      <c r="D14" s="807"/>
      <c r="E14" s="808"/>
      <c r="F14" s="241"/>
      <c r="G14" s="815"/>
      <c r="H14" s="816"/>
      <c r="I14" s="816"/>
      <c r="J14" s="817"/>
      <c r="K14" s="263"/>
      <c r="L14" s="806"/>
      <c r="M14" s="807"/>
      <c r="N14" s="808"/>
      <c r="O14" s="273"/>
      <c r="P14" s="175"/>
    </row>
    <row r="15" spans="1:18" ht="16.5" customHeight="1">
      <c r="A15" s="175"/>
      <c r="B15" s="271"/>
      <c r="C15" s="806"/>
      <c r="D15" s="807"/>
      <c r="E15" s="808"/>
      <c r="F15" s="241"/>
      <c r="G15" s="815"/>
      <c r="H15" s="816"/>
      <c r="I15" s="816"/>
      <c r="J15" s="817"/>
      <c r="K15" s="263"/>
      <c r="L15" s="806"/>
      <c r="M15" s="807"/>
      <c r="N15" s="808"/>
      <c r="O15" s="273"/>
      <c r="P15" s="175"/>
    </row>
    <row r="16" spans="1:18" ht="16.5" customHeight="1">
      <c r="A16" s="175"/>
      <c r="B16" s="271"/>
      <c r="C16" s="806"/>
      <c r="D16" s="807"/>
      <c r="E16" s="808"/>
      <c r="F16" s="241"/>
      <c r="G16" s="815"/>
      <c r="H16" s="816"/>
      <c r="I16" s="816"/>
      <c r="J16" s="817"/>
      <c r="K16" s="263"/>
      <c r="L16" s="806"/>
      <c r="M16" s="807"/>
      <c r="N16" s="808"/>
      <c r="O16" s="273"/>
      <c r="P16" s="175"/>
    </row>
    <row r="17" spans="1:16" ht="16.5" customHeight="1">
      <c r="A17" s="175"/>
      <c r="B17" s="271"/>
      <c r="C17" s="806"/>
      <c r="D17" s="807"/>
      <c r="E17" s="808"/>
      <c r="F17" s="241"/>
      <c r="G17" s="815"/>
      <c r="H17" s="816"/>
      <c r="I17" s="816"/>
      <c r="J17" s="817"/>
      <c r="K17" s="263"/>
      <c r="L17" s="806"/>
      <c r="M17" s="807"/>
      <c r="N17" s="808"/>
      <c r="O17" s="273"/>
      <c r="P17" s="175"/>
    </row>
    <row r="18" spans="1:16" ht="16.5" customHeight="1">
      <c r="A18" s="175"/>
      <c r="B18" s="271"/>
      <c r="C18" s="806"/>
      <c r="D18" s="807"/>
      <c r="E18" s="808"/>
      <c r="F18" s="241"/>
      <c r="G18" s="815"/>
      <c r="H18" s="816"/>
      <c r="I18" s="816"/>
      <c r="J18" s="817"/>
      <c r="K18" s="263"/>
      <c r="L18" s="806"/>
      <c r="M18" s="807"/>
      <c r="N18" s="808"/>
      <c r="O18" s="273"/>
      <c r="P18" s="175"/>
    </row>
    <row r="19" spans="1:16" ht="16.5" customHeight="1">
      <c r="A19" s="175"/>
      <c r="B19" s="271"/>
      <c r="C19" s="806"/>
      <c r="D19" s="807"/>
      <c r="E19" s="808"/>
      <c r="F19" s="241"/>
      <c r="G19" s="815"/>
      <c r="H19" s="816"/>
      <c r="I19" s="816"/>
      <c r="J19" s="817"/>
      <c r="K19" s="241"/>
      <c r="L19" s="806"/>
      <c r="M19" s="807"/>
      <c r="N19" s="808"/>
      <c r="O19" s="274"/>
      <c r="P19" s="175"/>
    </row>
    <row r="20" spans="1:16" ht="16.5" customHeight="1">
      <c r="A20" s="175"/>
      <c r="B20" s="271"/>
      <c r="C20" s="806"/>
      <c r="D20" s="807"/>
      <c r="E20" s="808"/>
      <c r="F20" s="267"/>
      <c r="G20" s="815"/>
      <c r="H20" s="816"/>
      <c r="I20" s="816"/>
      <c r="J20" s="817"/>
      <c r="K20" s="267"/>
      <c r="L20" s="806"/>
      <c r="M20" s="807"/>
      <c r="N20" s="808"/>
      <c r="O20" s="272"/>
      <c r="P20" s="175"/>
    </row>
    <row r="21" spans="1:16" ht="16.5" customHeight="1">
      <c r="A21" s="175"/>
      <c r="B21" s="271"/>
      <c r="C21" s="806"/>
      <c r="D21" s="807"/>
      <c r="E21" s="808"/>
      <c r="F21" s="265"/>
      <c r="G21" s="815"/>
      <c r="H21" s="816"/>
      <c r="I21" s="816"/>
      <c r="J21" s="817"/>
      <c r="K21" s="262"/>
      <c r="L21" s="806"/>
      <c r="M21" s="807"/>
      <c r="N21" s="808"/>
      <c r="O21" s="272"/>
      <c r="P21" s="175"/>
    </row>
    <row r="22" spans="1:16" ht="16.5" customHeight="1">
      <c r="A22" s="175"/>
      <c r="B22" s="271"/>
      <c r="C22" s="806"/>
      <c r="D22" s="807"/>
      <c r="E22" s="808"/>
      <c r="F22" s="241"/>
      <c r="G22" s="815"/>
      <c r="H22" s="816"/>
      <c r="I22" s="816"/>
      <c r="J22" s="817"/>
      <c r="K22" s="263"/>
      <c r="L22" s="806"/>
      <c r="M22" s="807"/>
      <c r="N22" s="808"/>
      <c r="O22" s="273"/>
      <c r="P22" s="175"/>
    </row>
    <row r="23" spans="1:16" ht="16.5" customHeight="1" thickBot="1">
      <c r="A23" s="175"/>
      <c r="B23" s="271"/>
      <c r="C23" s="809"/>
      <c r="D23" s="810"/>
      <c r="E23" s="811"/>
      <c r="F23" s="241"/>
      <c r="G23" s="818"/>
      <c r="H23" s="819"/>
      <c r="I23" s="819"/>
      <c r="J23" s="820"/>
      <c r="K23" s="263"/>
      <c r="L23" s="809"/>
      <c r="M23" s="810"/>
      <c r="N23" s="811"/>
      <c r="O23" s="273"/>
      <c r="P23" s="175"/>
    </row>
    <row r="24" spans="1:16" ht="16.5" customHeight="1">
      <c r="A24" s="175"/>
      <c r="B24" s="271"/>
      <c r="C24" s="804" t="s">
        <v>475</v>
      </c>
      <c r="D24" s="804"/>
      <c r="E24" s="804"/>
      <c r="F24" s="241"/>
      <c r="G24" s="804" t="s">
        <v>476</v>
      </c>
      <c r="H24" s="804"/>
      <c r="I24" s="804"/>
      <c r="J24" s="804"/>
      <c r="K24" s="263"/>
      <c r="L24" s="804" t="s">
        <v>477</v>
      </c>
      <c r="M24" s="804"/>
      <c r="N24" s="804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3"/>
      <c r="D26" s="804"/>
      <c r="E26" s="805"/>
      <c r="F26" s="267"/>
      <c r="G26" s="812"/>
      <c r="H26" s="813"/>
      <c r="I26" s="813"/>
      <c r="J26" s="814"/>
      <c r="K26" s="267"/>
      <c r="L26" s="803"/>
      <c r="M26" s="804"/>
      <c r="N26" s="805"/>
      <c r="O26" s="273"/>
      <c r="P26" s="175"/>
    </row>
    <row r="27" spans="1:16" ht="16.5" customHeight="1">
      <c r="A27" s="175"/>
      <c r="B27" s="271"/>
      <c r="C27" s="806"/>
      <c r="D27" s="807"/>
      <c r="E27" s="808"/>
      <c r="F27" s="265"/>
      <c r="G27" s="815"/>
      <c r="H27" s="816"/>
      <c r="I27" s="816"/>
      <c r="J27" s="817"/>
      <c r="K27" s="262"/>
      <c r="L27" s="806"/>
      <c r="M27" s="807"/>
      <c r="N27" s="808"/>
      <c r="O27" s="273"/>
      <c r="P27" s="175"/>
    </row>
    <row r="28" spans="1:16" ht="16.5" customHeight="1">
      <c r="A28" s="175"/>
      <c r="B28" s="271"/>
      <c r="C28" s="806"/>
      <c r="D28" s="807"/>
      <c r="E28" s="808"/>
      <c r="F28" s="241"/>
      <c r="G28" s="815"/>
      <c r="H28" s="816"/>
      <c r="I28" s="816"/>
      <c r="J28" s="817"/>
      <c r="K28" s="263"/>
      <c r="L28" s="806"/>
      <c r="M28" s="807"/>
      <c r="N28" s="808"/>
      <c r="O28" s="273"/>
      <c r="P28" s="175"/>
    </row>
    <row r="29" spans="1:16" ht="16.5" customHeight="1">
      <c r="A29" s="175"/>
      <c r="B29" s="271"/>
      <c r="C29" s="806"/>
      <c r="D29" s="807"/>
      <c r="E29" s="808"/>
      <c r="F29" s="241"/>
      <c r="G29" s="815"/>
      <c r="H29" s="816"/>
      <c r="I29" s="816"/>
      <c r="J29" s="817"/>
      <c r="K29" s="263"/>
      <c r="L29" s="806"/>
      <c r="M29" s="807"/>
      <c r="N29" s="808"/>
      <c r="O29" s="274"/>
      <c r="P29" s="175"/>
    </row>
    <row r="30" spans="1:16" ht="16.5" customHeight="1">
      <c r="A30" s="175"/>
      <c r="B30" s="275"/>
      <c r="C30" s="806"/>
      <c r="D30" s="807"/>
      <c r="E30" s="808"/>
      <c r="F30" s="241"/>
      <c r="G30" s="815"/>
      <c r="H30" s="816"/>
      <c r="I30" s="816"/>
      <c r="J30" s="817"/>
      <c r="K30" s="263"/>
      <c r="L30" s="806"/>
      <c r="M30" s="807"/>
      <c r="N30" s="808"/>
      <c r="O30" s="276"/>
      <c r="P30" s="175"/>
    </row>
    <row r="31" spans="1:16" ht="16.5" customHeight="1">
      <c r="A31" s="175"/>
      <c r="B31" s="275"/>
      <c r="C31" s="806"/>
      <c r="D31" s="807"/>
      <c r="E31" s="808"/>
      <c r="F31" s="241"/>
      <c r="G31" s="815"/>
      <c r="H31" s="816"/>
      <c r="I31" s="816"/>
      <c r="J31" s="817"/>
      <c r="K31" s="263"/>
      <c r="L31" s="806"/>
      <c r="M31" s="807"/>
      <c r="N31" s="808"/>
      <c r="O31" s="276"/>
      <c r="P31" s="175"/>
    </row>
    <row r="32" spans="1:16" ht="16.5" customHeight="1">
      <c r="A32" s="175"/>
      <c r="B32" s="275"/>
      <c r="C32" s="806"/>
      <c r="D32" s="807"/>
      <c r="E32" s="808"/>
      <c r="F32" s="241"/>
      <c r="G32" s="815"/>
      <c r="H32" s="816"/>
      <c r="I32" s="816"/>
      <c r="J32" s="817"/>
      <c r="K32" s="263"/>
      <c r="L32" s="806"/>
      <c r="M32" s="807"/>
      <c r="N32" s="808"/>
      <c r="O32" s="276"/>
      <c r="P32" s="175"/>
    </row>
    <row r="33" spans="1:18" ht="16.5" customHeight="1">
      <c r="A33" s="175"/>
      <c r="B33" s="271"/>
      <c r="C33" s="806"/>
      <c r="D33" s="807"/>
      <c r="E33" s="808"/>
      <c r="F33" s="241"/>
      <c r="G33" s="815"/>
      <c r="H33" s="816"/>
      <c r="I33" s="816"/>
      <c r="J33" s="817"/>
      <c r="K33" s="263"/>
      <c r="L33" s="806"/>
      <c r="M33" s="807"/>
      <c r="N33" s="808"/>
      <c r="O33" s="272"/>
      <c r="P33" s="175"/>
    </row>
    <row r="34" spans="1:18" ht="16.5" customHeight="1">
      <c r="A34" s="175"/>
      <c r="B34" s="271"/>
      <c r="C34" s="806"/>
      <c r="D34" s="807"/>
      <c r="E34" s="808"/>
      <c r="F34" s="241"/>
      <c r="G34" s="815"/>
      <c r="H34" s="816"/>
      <c r="I34" s="816"/>
      <c r="J34" s="817"/>
      <c r="K34" s="241"/>
      <c r="L34" s="806"/>
      <c r="M34" s="807"/>
      <c r="N34" s="808"/>
      <c r="O34" s="273"/>
      <c r="P34" s="175"/>
    </row>
    <row r="35" spans="1:18" ht="16.5" customHeight="1">
      <c r="A35" s="175"/>
      <c r="B35" s="271"/>
      <c r="C35" s="806"/>
      <c r="D35" s="807"/>
      <c r="E35" s="808"/>
      <c r="F35" s="267"/>
      <c r="G35" s="815"/>
      <c r="H35" s="816"/>
      <c r="I35" s="816"/>
      <c r="J35" s="817"/>
      <c r="K35" s="267"/>
      <c r="L35" s="806"/>
      <c r="M35" s="807"/>
      <c r="N35" s="808"/>
      <c r="O35" s="273"/>
      <c r="P35" s="175"/>
    </row>
    <row r="36" spans="1:18" ht="16.5" customHeight="1">
      <c r="A36" s="175"/>
      <c r="B36" s="271"/>
      <c r="C36" s="806"/>
      <c r="D36" s="807"/>
      <c r="E36" s="808"/>
      <c r="F36" s="265"/>
      <c r="G36" s="815"/>
      <c r="H36" s="816"/>
      <c r="I36" s="816"/>
      <c r="J36" s="817"/>
      <c r="K36" s="262"/>
      <c r="L36" s="806"/>
      <c r="M36" s="807"/>
      <c r="N36" s="808"/>
      <c r="O36" s="273"/>
      <c r="P36" s="175"/>
    </row>
    <row r="37" spans="1:18" ht="16.5" customHeight="1">
      <c r="A37" s="175"/>
      <c r="B37" s="271"/>
      <c r="C37" s="806"/>
      <c r="D37" s="807"/>
      <c r="E37" s="808"/>
      <c r="F37" s="241"/>
      <c r="G37" s="815"/>
      <c r="H37" s="816"/>
      <c r="I37" s="816"/>
      <c r="J37" s="817"/>
      <c r="K37" s="263"/>
      <c r="L37" s="806"/>
      <c r="M37" s="807"/>
      <c r="N37" s="808"/>
      <c r="O37" s="273"/>
      <c r="P37" s="175"/>
    </row>
    <row r="38" spans="1:18" ht="16.5" customHeight="1" thickBot="1">
      <c r="A38" s="175"/>
      <c r="B38" s="271"/>
      <c r="C38" s="809"/>
      <c r="D38" s="810"/>
      <c r="E38" s="811"/>
      <c r="F38" s="241"/>
      <c r="G38" s="818"/>
      <c r="H38" s="819"/>
      <c r="I38" s="819"/>
      <c r="J38" s="820"/>
      <c r="K38" s="263"/>
      <c r="L38" s="809"/>
      <c r="M38" s="810"/>
      <c r="N38" s="811"/>
      <c r="O38" s="273"/>
      <c r="P38" s="175"/>
    </row>
    <row r="39" spans="1:18" ht="16.5" customHeight="1">
      <c r="A39" s="175"/>
      <c r="B39" s="271"/>
      <c r="C39" s="804" t="s">
        <v>478</v>
      </c>
      <c r="D39" s="804"/>
      <c r="E39" s="804"/>
      <c r="F39" s="241"/>
      <c r="G39" s="804" t="s">
        <v>479</v>
      </c>
      <c r="H39" s="804"/>
      <c r="I39" s="804"/>
      <c r="J39" s="804"/>
      <c r="K39" s="263"/>
      <c r="L39" s="804" t="s">
        <v>480</v>
      </c>
      <c r="M39" s="804"/>
      <c r="N39" s="804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1" t="s">
        <v>474</v>
      </c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3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3"/>
      <c r="D43" s="804"/>
      <c r="E43" s="805"/>
      <c r="F43" s="267"/>
      <c r="G43" s="812"/>
      <c r="H43" s="813"/>
      <c r="I43" s="813"/>
      <c r="J43" s="814"/>
      <c r="K43" s="267"/>
      <c r="L43" s="803"/>
      <c r="M43" s="804"/>
      <c r="N43" s="805"/>
      <c r="O43" s="272"/>
      <c r="P43" s="175"/>
      <c r="R43" s="284" t="s">
        <v>425</v>
      </c>
    </row>
    <row r="44" spans="1:18" ht="16.5" customHeight="1">
      <c r="A44" s="175"/>
      <c r="B44" s="271"/>
      <c r="C44" s="806"/>
      <c r="D44" s="807"/>
      <c r="E44" s="808"/>
      <c r="F44" s="265"/>
      <c r="G44" s="815"/>
      <c r="H44" s="816"/>
      <c r="I44" s="816"/>
      <c r="J44" s="817"/>
      <c r="K44" s="262"/>
      <c r="L44" s="806"/>
      <c r="M44" s="807"/>
      <c r="N44" s="808"/>
      <c r="O44" s="272"/>
      <c r="P44" s="175"/>
      <c r="R44" s="284" t="s">
        <v>483</v>
      </c>
    </row>
    <row r="45" spans="1:18" ht="16.5" customHeight="1">
      <c r="A45" s="175"/>
      <c r="B45" s="271"/>
      <c r="C45" s="806"/>
      <c r="D45" s="807"/>
      <c r="E45" s="808"/>
      <c r="F45" s="241"/>
      <c r="G45" s="815"/>
      <c r="H45" s="816"/>
      <c r="I45" s="816"/>
      <c r="J45" s="817"/>
      <c r="K45" s="263"/>
      <c r="L45" s="806"/>
      <c r="M45" s="807"/>
      <c r="N45" s="808"/>
      <c r="O45" s="273"/>
      <c r="P45" s="175"/>
    </row>
    <row r="46" spans="1:18" ht="16.5" customHeight="1">
      <c r="A46" s="175"/>
      <c r="B46" s="271"/>
      <c r="C46" s="806"/>
      <c r="D46" s="807"/>
      <c r="E46" s="808"/>
      <c r="F46" s="241"/>
      <c r="G46" s="815"/>
      <c r="H46" s="816"/>
      <c r="I46" s="816"/>
      <c r="J46" s="817"/>
      <c r="K46" s="263"/>
      <c r="L46" s="806"/>
      <c r="M46" s="807"/>
      <c r="N46" s="808"/>
      <c r="O46" s="273"/>
      <c r="P46" s="175"/>
    </row>
    <row r="47" spans="1:18" ht="16.5" customHeight="1">
      <c r="A47" s="175"/>
      <c r="B47" s="271"/>
      <c r="C47" s="806"/>
      <c r="D47" s="807"/>
      <c r="E47" s="808"/>
      <c r="F47" s="241"/>
      <c r="G47" s="815"/>
      <c r="H47" s="816"/>
      <c r="I47" s="816"/>
      <c r="J47" s="817"/>
      <c r="K47" s="263"/>
      <c r="L47" s="806"/>
      <c r="M47" s="807"/>
      <c r="N47" s="808"/>
      <c r="O47" s="273"/>
      <c r="P47" s="175"/>
    </row>
    <row r="48" spans="1:18" ht="16.5" customHeight="1">
      <c r="A48" s="175"/>
      <c r="B48" s="271"/>
      <c r="C48" s="806"/>
      <c r="D48" s="807"/>
      <c r="E48" s="808"/>
      <c r="F48" s="241"/>
      <c r="G48" s="815"/>
      <c r="H48" s="816"/>
      <c r="I48" s="816"/>
      <c r="J48" s="817"/>
      <c r="K48" s="263"/>
      <c r="L48" s="806"/>
      <c r="M48" s="807"/>
      <c r="N48" s="808"/>
      <c r="O48" s="273"/>
      <c r="P48" s="175"/>
    </row>
    <row r="49" spans="1:16" ht="16.5" customHeight="1">
      <c r="A49" s="175"/>
      <c r="B49" s="271"/>
      <c r="C49" s="806"/>
      <c r="D49" s="807"/>
      <c r="E49" s="808"/>
      <c r="F49" s="241"/>
      <c r="G49" s="815"/>
      <c r="H49" s="816"/>
      <c r="I49" s="816"/>
      <c r="J49" s="817"/>
      <c r="K49" s="263"/>
      <c r="L49" s="806"/>
      <c r="M49" s="807"/>
      <c r="N49" s="808"/>
      <c r="O49" s="273"/>
      <c r="P49" s="175"/>
    </row>
    <row r="50" spans="1:16" ht="16.5" customHeight="1">
      <c r="A50" s="175"/>
      <c r="B50" s="271"/>
      <c r="C50" s="806"/>
      <c r="D50" s="807"/>
      <c r="E50" s="808"/>
      <c r="F50" s="241"/>
      <c r="G50" s="815"/>
      <c r="H50" s="816"/>
      <c r="I50" s="816"/>
      <c r="J50" s="817"/>
      <c r="K50" s="263"/>
      <c r="L50" s="806"/>
      <c r="M50" s="807"/>
      <c r="N50" s="808"/>
      <c r="O50" s="273"/>
      <c r="P50" s="175"/>
    </row>
    <row r="51" spans="1:16" ht="16.5" customHeight="1">
      <c r="A51" s="175"/>
      <c r="B51" s="271"/>
      <c r="C51" s="806"/>
      <c r="D51" s="807"/>
      <c r="E51" s="808"/>
      <c r="F51" s="241"/>
      <c r="G51" s="815"/>
      <c r="H51" s="816"/>
      <c r="I51" s="816"/>
      <c r="J51" s="817"/>
      <c r="K51" s="241"/>
      <c r="L51" s="806"/>
      <c r="M51" s="807"/>
      <c r="N51" s="808"/>
      <c r="O51" s="274"/>
      <c r="P51" s="175"/>
    </row>
    <row r="52" spans="1:16" ht="16.5" customHeight="1">
      <c r="A52" s="175"/>
      <c r="B52" s="271"/>
      <c r="C52" s="806"/>
      <c r="D52" s="807"/>
      <c r="E52" s="808"/>
      <c r="F52" s="267"/>
      <c r="G52" s="815"/>
      <c r="H52" s="816"/>
      <c r="I52" s="816"/>
      <c r="J52" s="817"/>
      <c r="K52" s="267"/>
      <c r="L52" s="806"/>
      <c r="M52" s="807"/>
      <c r="N52" s="808"/>
      <c r="O52" s="272"/>
      <c r="P52" s="175"/>
    </row>
    <row r="53" spans="1:16" ht="16.5" customHeight="1">
      <c r="A53" s="175"/>
      <c r="B53" s="271"/>
      <c r="C53" s="806"/>
      <c r="D53" s="807"/>
      <c r="E53" s="808"/>
      <c r="F53" s="265"/>
      <c r="G53" s="815"/>
      <c r="H53" s="816"/>
      <c r="I53" s="816"/>
      <c r="J53" s="817"/>
      <c r="K53" s="262"/>
      <c r="L53" s="806"/>
      <c r="M53" s="807"/>
      <c r="N53" s="808"/>
      <c r="O53" s="272"/>
      <c r="P53" s="175"/>
    </row>
    <row r="54" spans="1:16" ht="16.5" customHeight="1">
      <c r="A54" s="175"/>
      <c r="B54" s="271"/>
      <c r="C54" s="806"/>
      <c r="D54" s="807"/>
      <c r="E54" s="808"/>
      <c r="F54" s="241"/>
      <c r="G54" s="815"/>
      <c r="H54" s="816"/>
      <c r="I54" s="816"/>
      <c r="J54" s="817"/>
      <c r="K54" s="263"/>
      <c r="L54" s="806"/>
      <c r="M54" s="807"/>
      <c r="N54" s="808"/>
      <c r="O54" s="273"/>
      <c r="P54" s="175"/>
    </row>
    <row r="55" spans="1:16" ht="16.5" customHeight="1" thickBot="1">
      <c r="A55" s="175"/>
      <c r="B55" s="271"/>
      <c r="C55" s="809"/>
      <c r="D55" s="810"/>
      <c r="E55" s="811"/>
      <c r="F55" s="241"/>
      <c r="G55" s="818"/>
      <c r="H55" s="819"/>
      <c r="I55" s="819"/>
      <c r="J55" s="820"/>
      <c r="K55" s="263"/>
      <c r="L55" s="809"/>
      <c r="M55" s="810"/>
      <c r="N55" s="811"/>
      <c r="O55" s="273"/>
      <c r="P55" s="175"/>
    </row>
    <row r="56" spans="1:16" ht="16.5" customHeight="1">
      <c r="A56" s="175"/>
      <c r="B56" s="271"/>
      <c r="C56" s="804" t="s">
        <v>482</v>
      </c>
      <c r="D56" s="804"/>
      <c r="E56" s="804"/>
      <c r="F56" s="241"/>
      <c r="G56" s="804" t="s">
        <v>482</v>
      </c>
      <c r="H56" s="804"/>
      <c r="I56" s="804"/>
      <c r="J56" s="804"/>
      <c r="K56" s="263"/>
      <c r="L56" s="804" t="s">
        <v>481</v>
      </c>
      <c r="M56" s="804"/>
      <c r="N56" s="804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3"/>
      <c r="D58" s="804"/>
      <c r="E58" s="805"/>
      <c r="F58" s="267"/>
      <c r="G58" s="812"/>
      <c r="H58" s="813"/>
      <c r="I58" s="813"/>
      <c r="J58" s="814"/>
      <c r="K58" s="267"/>
      <c r="L58" s="803"/>
      <c r="M58" s="804"/>
      <c r="N58" s="805"/>
      <c r="O58" s="273"/>
      <c r="P58" s="175"/>
    </row>
    <row r="59" spans="1:16" ht="16.5" customHeight="1">
      <c r="A59" s="175"/>
      <c r="B59" s="271"/>
      <c r="C59" s="806"/>
      <c r="D59" s="807"/>
      <c r="E59" s="808"/>
      <c r="F59" s="265"/>
      <c r="G59" s="815"/>
      <c r="H59" s="816"/>
      <c r="I59" s="816"/>
      <c r="J59" s="817"/>
      <c r="K59" s="262"/>
      <c r="L59" s="806"/>
      <c r="M59" s="807"/>
      <c r="N59" s="808"/>
      <c r="O59" s="273"/>
      <c r="P59" s="175"/>
    </row>
    <row r="60" spans="1:16" ht="16.5" customHeight="1">
      <c r="A60" s="175"/>
      <c r="B60" s="271"/>
      <c r="C60" s="806"/>
      <c r="D60" s="807"/>
      <c r="E60" s="808"/>
      <c r="F60" s="241"/>
      <c r="G60" s="815"/>
      <c r="H60" s="816"/>
      <c r="I60" s="816"/>
      <c r="J60" s="817"/>
      <c r="K60" s="263"/>
      <c r="L60" s="806"/>
      <c r="M60" s="807"/>
      <c r="N60" s="808"/>
      <c r="O60" s="273"/>
      <c r="P60" s="175"/>
    </row>
    <row r="61" spans="1:16" ht="16.5" customHeight="1">
      <c r="A61" s="175"/>
      <c r="B61" s="271"/>
      <c r="C61" s="806"/>
      <c r="D61" s="807"/>
      <c r="E61" s="808"/>
      <c r="F61" s="241"/>
      <c r="G61" s="815"/>
      <c r="H61" s="816"/>
      <c r="I61" s="816"/>
      <c r="J61" s="817"/>
      <c r="K61" s="263"/>
      <c r="L61" s="806"/>
      <c r="M61" s="807"/>
      <c r="N61" s="808"/>
      <c r="O61" s="274"/>
      <c r="P61" s="175"/>
    </row>
    <row r="62" spans="1:16" ht="16.5" customHeight="1">
      <c r="A62" s="175"/>
      <c r="B62" s="271"/>
      <c r="C62" s="806"/>
      <c r="D62" s="807"/>
      <c r="E62" s="808"/>
      <c r="F62" s="241"/>
      <c r="G62" s="815"/>
      <c r="H62" s="816"/>
      <c r="I62" s="816"/>
      <c r="J62" s="817"/>
      <c r="K62" s="263"/>
      <c r="L62" s="806"/>
      <c r="M62" s="807"/>
      <c r="N62" s="808"/>
      <c r="O62" s="274"/>
      <c r="P62" s="175"/>
    </row>
    <row r="63" spans="1:16" ht="16.5" customHeight="1">
      <c r="A63" s="175"/>
      <c r="B63" s="271"/>
      <c r="C63" s="806"/>
      <c r="D63" s="807"/>
      <c r="E63" s="808"/>
      <c r="F63" s="241"/>
      <c r="G63" s="815"/>
      <c r="H63" s="816"/>
      <c r="I63" s="816"/>
      <c r="J63" s="817"/>
      <c r="K63" s="263"/>
      <c r="L63" s="806"/>
      <c r="M63" s="807"/>
      <c r="N63" s="808"/>
      <c r="O63" s="272"/>
      <c r="P63" s="175"/>
    </row>
    <row r="64" spans="1:16" ht="16.5" customHeight="1">
      <c r="A64" s="175"/>
      <c r="B64" s="271"/>
      <c r="C64" s="806"/>
      <c r="D64" s="807"/>
      <c r="E64" s="808"/>
      <c r="F64" s="241"/>
      <c r="G64" s="815"/>
      <c r="H64" s="816"/>
      <c r="I64" s="816"/>
      <c r="J64" s="817"/>
      <c r="K64" s="263"/>
      <c r="L64" s="806"/>
      <c r="M64" s="807"/>
      <c r="N64" s="808"/>
      <c r="O64" s="272"/>
      <c r="P64" s="175"/>
    </row>
    <row r="65" spans="1:16" ht="16.5" customHeight="1">
      <c r="A65" s="175"/>
      <c r="B65" s="271"/>
      <c r="C65" s="806"/>
      <c r="D65" s="807"/>
      <c r="E65" s="808"/>
      <c r="F65" s="241"/>
      <c r="G65" s="815"/>
      <c r="H65" s="816"/>
      <c r="I65" s="816"/>
      <c r="J65" s="817"/>
      <c r="K65" s="263"/>
      <c r="L65" s="806"/>
      <c r="M65" s="807"/>
      <c r="N65" s="808"/>
      <c r="O65" s="272"/>
      <c r="P65" s="175"/>
    </row>
    <row r="66" spans="1:16" ht="16.5" customHeight="1">
      <c r="A66" s="175"/>
      <c r="B66" s="271"/>
      <c r="C66" s="806"/>
      <c r="D66" s="807"/>
      <c r="E66" s="808"/>
      <c r="F66" s="241"/>
      <c r="G66" s="815"/>
      <c r="H66" s="816"/>
      <c r="I66" s="816"/>
      <c r="J66" s="817"/>
      <c r="K66" s="241"/>
      <c r="L66" s="806"/>
      <c r="M66" s="807"/>
      <c r="N66" s="808"/>
      <c r="O66" s="273"/>
      <c r="P66" s="175"/>
    </row>
    <row r="67" spans="1:16" ht="16.5" customHeight="1">
      <c r="A67" s="175"/>
      <c r="B67" s="271"/>
      <c r="C67" s="806"/>
      <c r="D67" s="807"/>
      <c r="E67" s="808"/>
      <c r="F67" s="267"/>
      <c r="G67" s="815"/>
      <c r="H67" s="816"/>
      <c r="I67" s="816"/>
      <c r="J67" s="817"/>
      <c r="K67" s="267"/>
      <c r="L67" s="806"/>
      <c r="M67" s="807"/>
      <c r="N67" s="808"/>
      <c r="O67" s="273"/>
      <c r="P67" s="175"/>
    </row>
    <row r="68" spans="1:16" ht="16.5" customHeight="1">
      <c r="A68" s="175"/>
      <c r="B68" s="271"/>
      <c r="C68" s="806"/>
      <c r="D68" s="807"/>
      <c r="E68" s="808"/>
      <c r="F68" s="265"/>
      <c r="G68" s="815"/>
      <c r="H68" s="816"/>
      <c r="I68" s="816"/>
      <c r="J68" s="817"/>
      <c r="K68" s="262"/>
      <c r="L68" s="806"/>
      <c r="M68" s="807"/>
      <c r="N68" s="808"/>
      <c r="O68" s="273"/>
      <c r="P68" s="175"/>
    </row>
    <row r="69" spans="1:16" ht="16.5" customHeight="1">
      <c r="A69" s="175"/>
      <c r="B69" s="271"/>
      <c r="C69" s="806"/>
      <c r="D69" s="807"/>
      <c r="E69" s="808"/>
      <c r="F69" s="241"/>
      <c r="G69" s="815"/>
      <c r="H69" s="816"/>
      <c r="I69" s="816"/>
      <c r="J69" s="817"/>
      <c r="K69" s="263"/>
      <c r="L69" s="806"/>
      <c r="M69" s="807"/>
      <c r="N69" s="808"/>
      <c r="O69" s="273"/>
      <c r="P69" s="175"/>
    </row>
    <row r="70" spans="1:16" ht="16.5" customHeight="1" thickBot="1">
      <c r="A70" s="175"/>
      <c r="B70" s="271"/>
      <c r="C70" s="809"/>
      <c r="D70" s="810"/>
      <c r="E70" s="811"/>
      <c r="F70" s="241"/>
      <c r="G70" s="818"/>
      <c r="H70" s="819"/>
      <c r="I70" s="819"/>
      <c r="J70" s="820"/>
      <c r="K70" s="263"/>
      <c r="L70" s="809"/>
      <c r="M70" s="810"/>
      <c r="N70" s="811"/>
      <c r="O70" s="273"/>
      <c r="P70" s="175"/>
    </row>
    <row r="71" spans="1:16" ht="16.5" customHeight="1">
      <c r="A71" s="175"/>
      <c r="B71" s="271"/>
      <c r="C71" s="804" t="s">
        <v>482</v>
      </c>
      <c r="D71" s="804"/>
      <c r="E71" s="804"/>
      <c r="F71" s="241"/>
      <c r="G71" s="804" t="s">
        <v>484</v>
      </c>
      <c r="H71" s="804"/>
      <c r="I71" s="804"/>
      <c r="J71" s="804"/>
      <c r="K71" s="263"/>
      <c r="L71" s="804" t="s">
        <v>485</v>
      </c>
      <c r="M71" s="804"/>
      <c r="N71" s="804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4" priority="15">
      <formula>#REF!="N"</formula>
    </cfRule>
  </conditionalFormatting>
  <conditionalFormatting sqref="K37">
    <cfRule type="expression" dxfId="3" priority="9">
      <formula>#REF!="N"</formula>
    </cfRule>
  </conditionalFormatting>
  <conditionalFormatting sqref="K69">
    <cfRule type="expression" dxfId="2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83" zoomScale="115" zoomScaleSheetLayoutView="115" workbookViewId="0">
      <selection activeCell="P452" sqref="P4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5" t="s">
        <v>226</v>
      </c>
      <c r="F3" s="802"/>
      <c r="G3" s="666"/>
      <c r="H3" s="666"/>
      <c r="I3" s="666"/>
      <c r="J3" s="667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LB11359</v>
      </c>
      <c r="I7" s="821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80"/>
      <c r="N8" s="175"/>
    </row>
    <row r="9" spans="1:16" ht="16.5" customHeight="1" thickBot="1">
      <c r="A9" s="175"/>
      <c r="B9" s="681" t="s">
        <v>241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3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9" t="s">
        <v>523</v>
      </c>
      <c r="D11" s="840"/>
      <c r="E11" s="840"/>
      <c r="F11" s="840"/>
      <c r="G11" s="840"/>
      <c r="H11" s="840"/>
      <c r="I11" s="840"/>
      <c r="J11" s="840"/>
      <c r="K11" s="840"/>
      <c r="L11" s="841"/>
      <c r="M11" s="272"/>
      <c r="N11" s="175"/>
    </row>
    <row r="12" spans="1:16" ht="16.5" customHeight="1">
      <c r="A12" s="175"/>
      <c r="B12" s="271"/>
      <c r="C12" s="280"/>
      <c r="D12" s="842" t="s">
        <v>244</v>
      </c>
      <c r="E12" s="843"/>
      <c r="F12" s="844"/>
      <c r="G12" s="842" t="s">
        <v>246</v>
      </c>
      <c r="H12" s="843"/>
      <c r="I12" s="844"/>
      <c r="J12" s="842" t="s">
        <v>245</v>
      </c>
      <c r="K12" s="843"/>
      <c r="L12" s="845"/>
      <c r="M12" s="272"/>
      <c r="N12" s="175"/>
    </row>
    <row r="13" spans="1:16" ht="16.5" customHeight="1">
      <c r="A13" s="175"/>
      <c r="B13" s="271"/>
      <c r="C13" s="823" t="s">
        <v>242</v>
      </c>
      <c r="D13" s="826"/>
      <c r="E13" s="827"/>
      <c r="F13" s="828"/>
      <c r="G13" s="826"/>
      <c r="H13" s="827"/>
      <c r="I13" s="828"/>
      <c r="J13" s="826"/>
      <c r="K13" s="827"/>
      <c r="L13" s="833"/>
      <c r="M13" s="273"/>
      <c r="N13" s="175"/>
      <c r="P13" s="284" t="s">
        <v>440</v>
      </c>
    </row>
    <row r="14" spans="1:16" ht="16.5" customHeight="1">
      <c r="A14" s="175"/>
      <c r="B14" s="271"/>
      <c r="C14" s="824"/>
      <c r="D14" s="829"/>
      <c r="E14" s="807"/>
      <c r="F14" s="830"/>
      <c r="G14" s="829"/>
      <c r="H14" s="807"/>
      <c r="I14" s="830"/>
      <c r="J14" s="829"/>
      <c r="K14" s="807"/>
      <c r="L14" s="808"/>
      <c r="M14" s="273"/>
      <c r="N14" s="175"/>
      <c r="P14" s="316" t="s">
        <v>441</v>
      </c>
    </row>
    <row r="15" spans="1:16" ht="16.5" customHeight="1">
      <c r="A15" s="175"/>
      <c r="B15" s="271"/>
      <c r="C15" s="824"/>
      <c r="D15" s="829"/>
      <c r="E15" s="807"/>
      <c r="F15" s="830"/>
      <c r="G15" s="829"/>
      <c r="H15" s="807"/>
      <c r="I15" s="830"/>
      <c r="J15" s="829"/>
      <c r="K15" s="807"/>
      <c r="L15" s="808"/>
      <c r="M15" s="273"/>
      <c r="N15" s="175"/>
    </row>
    <row r="16" spans="1:16" ht="16.5" customHeight="1">
      <c r="A16" s="175"/>
      <c r="B16" s="271"/>
      <c r="C16" s="824"/>
      <c r="D16" s="829"/>
      <c r="E16" s="807"/>
      <c r="F16" s="830"/>
      <c r="G16" s="829"/>
      <c r="H16" s="807"/>
      <c r="I16" s="830"/>
      <c r="J16" s="829"/>
      <c r="K16" s="807"/>
      <c r="L16" s="808"/>
      <c r="M16" s="273"/>
      <c r="N16" s="175"/>
    </row>
    <row r="17" spans="1:14" ht="16.5" customHeight="1">
      <c r="A17" s="175"/>
      <c r="B17" s="271"/>
      <c r="C17" s="824"/>
      <c r="D17" s="829"/>
      <c r="E17" s="807"/>
      <c r="F17" s="830"/>
      <c r="G17" s="829"/>
      <c r="H17" s="807"/>
      <c r="I17" s="830"/>
      <c r="J17" s="829"/>
      <c r="K17" s="807"/>
      <c r="L17" s="808"/>
      <c r="M17" s="273"/>
      <c r="N17" s="175"/>
    </row>
    <row r="18" spans="1:14" ht="16.5" customHeight="1">
      <c r="A18" s="175"/>
      <c r="B18" s="271"/>
      <c r="C18" s="824"/>
      <c r="D18" s="829"/>
      <c r="E18" s="807"/>
      <c r="F18" s="830"/>
      <c r="G18" s="829"/>
      <c r="H18" s="807"/>
      <c r="I18" s="830"/>
      <c r="J18" s="829"/>
      <c r="K18" s="807"/>
      <c r="L18" s="808"/>
      <c r="M18" s="273"/>
      <c r="N18" s="175"/>
    </row>
    <row r="19" spans="1:14" ht="16.5" customHeight="1">
      <c r="A19" s="175"/>
      <c r="B19" s="271"/>
      <c r="C19" s="824"/>
      <c r="D19" s="829"/>
      <c r="E19" s="807"/>
      <c r="F19" s="830"/>
      <c r="G19" s="829"/>
      <c r="H19" s="807"/>
      <c r="I19" s="830"/>
      <c r="J19" s="829"/>
      <c r="K19" s="807"/>
      <c r="L19" s="808"/>
      <c r="M19" s="273"/>
      <c r="N19" s="175"/>
    </row>
    <row r="20" spans="1:14" ht="16.5" customHeight="1">
      <c r="A20" s="175"/>
      <c r="B20" s="271"/>
      <c r="C20" s="824"/>
      <c r="D20" s="829"/>
      <c r="E20" s="807"/>
      <c r="F20" s="830"/>
      <c r="G20" s="829"/>
      <c r="H20" s="807"/>
      <c r="I20" s="830"/>
      <c r="J20" s="829"/>
      <c r="K20" s="807"/>
      <c r="L20" s="808"/>
      <c r="M20" s="273"/>
      <c r="N20" s="175"/>
    </row>
    <row r="21" spans="1:14" ht="16.5" customHeight="1">
      <c r="A21" s="175"/>
      <c r="B21" s="271"/>
      <c r="C21" s="824"/>
      <c r="D21" s="829"/>
      <c r="E21" s="807"/>
      <c r="F21" s="830"/>
      <c r="G21" s="829"/>
      <c r="H21" s="807"/>
      <c r="I21" s="830"/>
      <c r="J21" s="829"/>
      <c r="K21" s="807"/>
      <c r="L21" s="808"/>
      <c r="M21" s="273"/>
      <c r="N21" s="175"/>
    </row>
    <row r="22" spans="1:14" ht="16.5" customHeight="1">
      <c r="A22" s="175"/>
      <c r="B22" s="271"/>
      <c r="C22" s="824"/>
      <c r="D22" s="829"/>
      <c r="E22" s="807"/>
      <c r="F22" s="830"/>
      <c r="G22" s="829"/>
      <c r="H22" s="807"/>
      <c r="I22" s="830"/>
      <c r="J22" s="829"/>
      <c r="K22" s="807"/>
      <c r="L22" s="808"/>
      <c r="M22" s="273"/>
      <c r="N22" s="175"/>
    </row>
    <row r="23" spans="1:14" ht="16.5" customHeight="1">
      <c r="A23" s="175"/>
      <c r="B23" s="271"/>
      <c r="C23" s="824"/>
      <c r="D23" s="829"/>
      <c r="E23" s="807"/>
      <c r="F23" s="830"/>
      <c r="G23" s="829"/>
      <c r="H23" s="807"/>
      <c r="I23" s="830"/>
      <c r="J23" s="829"/>
      <c r="K23" s="807"/>
      <c r="L23" s="808"/>
      <c r="M23" s="273"/>
      <c r="N23" s="175"/>
    </row>
    <row r="24" spans="1:14" ht="16.5" customHeight="1">
      <c r="A24" s="175"/>
      <c r="B24" s="271"/>
      <c r="C24" s="824"/>
      <c r="D24" s="829"/>
      <c r="E24" s="807"/>
      <c r="F24" s="830"/>
      <c r="G24" s="829"/>
      <c r="H24" s="807"/>
      <c r="I24" s="830"/>
      <c r="J24" s="829"/>
      <c r="K24" s="807"/>
      <c r="L24" s="808"/>
      <c r="M24" s="273"/>
      <c r="N24" s="175"/>
    </row>
    <row r="25" spans="1:14" ht="16.5" customHeight="1">
      <c r="A25" s="175"/>
      <c r="B25" s="271"/>
      <c r="C25" s="824"/>
      <c r="D25" s="829"/>
      <c r="E25" s="807"/>
      <c r="F25" s="830"/>
      <c r="G25" s="829"/>
      <c r="H25" s="807"/>
      <c r="I25" s="830"/>
      <c r="J25" s="829"/>
      <c r="K25" s="807"/>
      <c r="L25" s="808"/>
      <c r="M25" s="274"/>
      <c r="N25" s="175"/>
    </row>
    <row r="26" spans="1:14" ht="16.5" customHeight="1">
      <c r="A26" s="175"/>
      <c r="B26" s="271"/>
      <c r="C26" s="824"/>
      <c r="D26" s="829"/>
      <c r="E26" s="807"/>
      <c r="F26" s="830"/>
      <c r="G26" s="829"/>
      <c r="H26" s="807"/>
      <c r="I26" s="830"/>
      <c r="J26" s="829"/>
      <c r="K26" s="807"/>
      <c r="L26" s="808"/>
      <c r="M26" s="272"/>
      <c r="N26" s="175"/>
    </row>
    <row r="27" spans="1:14" ht="16.5" customHeight="1">
      <c r="A27" s="175"/>
      <c r="B27" s="271"/>
      <c r="C27" s="834"/>
      <c r="D27" s="835"/>
      <c r="E27" s="836"/>
      <c r="F27" s="837"/>
      <c r="G27" s="835"/>
      <c r="H27" s="836"/>
      <c r="I27" s="837"/>
      <c r="J27" s="835"/>
      <c r="K27" s="836"/>
      <c r="L27" s="838"/>
      <c r="M27" s="272"/>
      <c r="N27" s="175"/>
    </row>
    <row r="28" spans="1:14" ht="16.5" customHeight="1">
      <c r="A28" s="175"/>
      <c r="B28" s="271"/>
      <c r="C28" s="823" t="s">
        <v>206</v>
      </c>
      <c r="D28" s="826"/>
      <c r="E28" s="827"/>
      <c r="F28" s="828"/>
      <c r="G28" s="826"/>
      <c r="H28" s="827"/>
      <c r="I28" s="828"/>
      <c r="J28" s="826"/>
      <c r="K28" s="827"/>
      <c r="L28" s="833"/>
      <c r="M28" s="273"/>
      <c r="N28" s="175"/>
    </row>
    <row r="29" spans="1:14" ht="16.5" customHeight="1">
      <c r="A29" s="175"/>
      <c r="B29" s="271"/>
      <c r="C29" s="824"/>
      <c r="D29" s="829"/>
      <c r="E29" s="807"/>
      <c r="F29" s="830"/>
      <c r="G29" s="829"/>
      <c r="H29" s="807"/>
      <c r="I29" s="830"/>
      <c r="J29" s="829"/>
      <c r="K29" s="807"/>
      <c r="L29" s="808"/>
      <c r="M29" s="273"/>
      <c r="N29" s="175"/>
    </row>
    <row r="30" spans="1:14" ht="16.5" customHeight="1">
      <c r="A30" s="175"/>
      <c r="B30" s="271"/>
      <c r="C30" s="824"/>
      <c r="D30" s="829"/>
      <c r="E30" s="807"/>
      <c r="F30" s="830"/>
      <c r="G30" s="829"/>
      <c r="H30" s="807"/>
      <c r="I30" s="830"/>
      <c r="J30" s="829"/>
      <c r="K30" s="807"/>
      <c r="L30" s="808"/>
      <c r="M30" s="274"/>
      <c r="N30" s="175"/>
    </row>
    <row r="31" spans="1:14" ht="16.5" customHeight="1">
      <c r="A31" s="175"/>
      <c r="B31" s="271"/>
      <c r="C31" s="824"/>
      <c r="D31" s="829"/>
      <c r="E31" s="807"/>
      <c r="F31" s="830"/>
      <c r="G31" s="829"/>
      <c r="H31" s="807"/>
      <c r="I31" s="830"/>
      <c r="J31" s="829"/>
      <c r="K31" s="807"/>
      <c r="L31" s="808"/>
      <c r="M31" s="274"/>
      <c r="N31" s="175"/>
    </row>
    <row r="32" spans="1:14" ht="16.5" customHeight="1">
      <c r="A32" s="175"/>
      <c r="B32" s="271"/>
      <c r="C32" s="824"/>
      <c r="D32" s="829"/>
      <c r="E32" s="807"/>
      <c r="F32" s="830"/>
      <c r="G32" s="829"/>
      <c r="H32" s="807"/>
      <c r="I32" s="830"/>
      <c r="J32" s="829"/>
      <c r="K32" s="807"/>
      <c r="L32" s="808"/>
      <c r="M32" s="274"/>
      <c r="N32" s="175"/>
    </row>
    <row r="33" spans="1:14" ht="16.5" customHeight="1">
      <c r="A33" s="175"/>
      <c r="B33" s="271"/>
      <c r="C33" s="824"/>
      <c r="D33" s="829"/>
      <c r="E33" s="807"/>
      <c r="F33" s="830"/>
      <c r="G33" s="829"/>
      <c r="H33" s="807"/>
      <c r="I33" s="830"/>
      <c r="J33" s="829"/>
      <c r="K33" s="807"/>
      <c r="L33" s="808"/>
      <c r="M33" s="274"/>
      <c r="N33" s="175"/>
    </row>
    <row r="34" spans="1:14" ht="16.5" customHeight="1">
      <c r="A34" s="175"/>
      <c r="B34" s="271"/>
      <c r="C34" s="824"/>
      <c r="D34" s="829"/>
      <c r="E34" s="807"/>
      <c r="F34" s="830"/>
      <c r="G34" s="829"/>
      <c r="H34" s="807"/>
      <c r="I34" s="830"/>
      <c r="J34" s="829"/>
      <c r="K34" s="807"/>
      <c r="L34" s="808"/>
      <c r="M34" s="274"/>
      <c r="N34" s="175"/>
    </row>
    <row r="35" spans="1:14" ht="16.5" customHeight="1">
      <c r="A35" s="175"/>
      <c r="B35" s="275"/>
      <c r="C35" s="824"/>
      <c r="D35" s="829"/>
      <c r="E35" s="807"/>
      <c r="F35" s="830"/>
      <c r="G35" s="829"/>
      <c r="H35" s="807"/>
      <c r="I35" s="830"/>
      <c r="J35" s="829"/>
      <c r="K35" s="807"/>
      <c r="L35" s="808"/>
      <c r="M35" s="276"/>
      <c r="N35" s="175"/>
    </row>
    <row r="36" spans="1:14" ht="16.5" customHeight="1">
      <c r="A36" s="175"/>
      <c r="B36" s="275"/>
      <c r="C36" s="824"/>
      <c r="D36" s="829"/>
      <c r="E36" s="807"/>
      <c r="F36" s="830"/>
      <c r="G36" s="829"/>
      <c r="H36" s="807"/>
      <c r="I36" s="830"/>
      <c r="J36" s="829"/>
      <c r="K36" s="807"/>
      <c r="L36" s="808"/>
      <c r="M36" s="276"/>
      <c r="N36" s="175"/>
    </row>
    <row r="37" spans="1:14" ht="16.5" customHeight="1">
      <c r="A37" s="175"/>
      <c r="B37" s="275"/>
      <c r="C37" s="824"/>
      <c r="D37" s="829"/>
      <c r="E37" s="807"/>
      <c r="F37" s="830"/>
      <c r="G37" s="829"/>
      <c r="H37" s="807"/>
      <c r="I37" s="830"/>
      <c r="J37" s="829"/>
      <c r="K37" s="807"/>
      <c r="L37" s="808"/>
      <c r="M37" s="276"/>
      <c r="N37" s="175"/>
    </row>
    <row r="38" spans="1:14" ht="16.5" customHeight="1">
      <c r="A38" s="175"/>
      <c r="B38" s="271"/>
      <c r="C38" s="824"/>
      <c r="D38" s="829"/>
      <c r="E38" s="807"/>
      <c r="F38" s="830"/>
      <c r="G38" s="829"/>
      <c r="H38" s="807"/>
      <c r="I38" s="830"/>
      <c r="J38" s="829"/>
      <c r="K38" s="807"/>
      <c r="L38" s="808"/>
      <c r="M38" s="272"/>
      <c r="N38" s="175"/>
    </row>
    <row r="39" spans="1:14" ht="16.5" customHeight="1">
      <c r="A39" s="175"/>
      <c r="B39" s="271"/>
      <c r="C39" s="824"/>
      <c r="D39" s="829"/>
      <c r="E39" s="807"/>
      <c r="F39" s="830"/>
      <c r="G39" s="829"/>
      <c r="H39" s="807"/>
      <c r="I39" s="830"/>
      <c r="J39" s="829"/>
      <c r="K39" s="807"/>
      <c r="L39" s="808"/>
      <c r="M39" s="272"/>
      <c r="N39" s="175"/>
    </row>
    <row r="40" spans="1:14" ht="16.5" customHeight="1">
      <c r="A40" s="175"/>
      <c r="B40" s="271"/>
      <c r="C40" s="824"/>
      <c r="D40" s="829"/>
      <c r="E40" s="807"/>
      <c r="F40" s="830"/>
      <c r="G40" s="829"/>
      <c r="H40" s="807"/>
      <c r="I40" s="830"/>
      <c r="J40" s="829"/>
      <c r="K40" s="807"/>
      <c r="L40" s="808"/>
      <c r="M40" s="272"/>
      <c r="N40" s="175"/>
    </row>
    <row r="41" spans="1:14" ht="16.5" customHeight="1">
      <c r="A41" s="175"/>
      <c r="B41" s="271"/>
      <c r="C41" s="824"/>
      <c r="D41" s="829"/>
      <c r="E41" s="807"/>
      <c r="F41" s="830"/>
      <c r="G41" s="829"/>
      <c r="H41" s="807"/>
      <c r="I41" s="830"/>
      <c r="J41" s="829"/>
      <c r="K41" s="807"/>
      <c r="L41" s="808"/>
      <c r="M41" s="273"/>
      <c r="N41" s="175"/>
    </row>
    <row r="42" spans="1:14" ht="16.5" customHeight="1">
      <c r="A42" s="175"/>
      <c r="B42" s="271"/>
      <c r="C42" s="834"/>
      <c r="D42" s="835"/>
      <c r="E42" s="836"/>
      <c r="F42" s="837"/>
      <c r="G42" s="835"/>
      <c r="H42" s="836"/>
      <c r="I42" s="837"/>
      <c r="J42" s="835"/>
      <c r="K42" s="836"/>
      <c r="L42" s="838"/>
      <c r="M42" s="273"/>
      <c r="N42" s="175"/>
    </row>
    <row r="43" spans="1:14" ht="16.5" customHeight="1">
      <c r="A43" s="175"/>
      <c r="B43" s="271"/>
      <c r="C43" s="823" t="s">
        <v>207</v>
      </c>
      <c r="D43" s="826"/>
      <c r="E43" s="827"/>
      <c r="F43" s="828"/>
      <c r="G43" s="826"/>
      <c r="H43" s="827"/>
      <c r="I43" s="828"/>
      <c r="J43" s="826"/>
      <c r="K43" s="827"/>
      <c r="L43" s="833"/>
      <c r="M43" s="273"/>
      <c r="N43" s="175"/>
    </row>
    <row r="44" spans="1:14" ht="16.5" customHeight="1">
      <c r="A44" s="175"/>
      <c r="B44" s="271"/>
      <c r="C44" s="824"/>
      <c r="D44" s="829"/>
      <c r="E44" s="807"/>
      <c r="F44" s="830"/>
      <c r="G44" s="829"/>
      <c r="H44" s="807"/>
      <c r="I44" s="830"/>
      <c r="J44" s="829"/>
      <c r="K44" s="807"/>
      <c r="L44" s="808"/>
      <c r="M44" s="273"/>
      <c r="N44" s="175"/>
    </row>
    <row r="45" spans="1:14" ht="16.5" customHeight="1">
      <c r="A45" s="175"/>
      <c r="B45" s="271"/>
      <c r="C45" s="824"/>
      <c r="D45" s="829"/>
      <c r="E45" s="807"/>
      <c r="F45" s="830"/>
      <c r="G45" s="829"/>
      <c r="H45" s="807"/>
      <c r="I45" s="830"/>
      <c r="J45" s="829"/>
      <c r="K45" s="807"/>
      <c r="L45" s="808"/>
      <c r="M45" s="273"/>
      <c r="N45" s="175"/>
    </row>
    <row r="46" spans="1:14" ht="16.5" customHeight="1">
      <c r="A46" s="175"/>
      <c r="B46" s="271"/>
      <c r="C46" s="824"/>
      <c r="D46" s="829"/>
      <c r="E46" s="807"/>
      <c r="F46" s="830"/>
      <c r="G46" s="829"/>
      <c r="H46" s="807"/>
      <c r="I46" s="830"/>
      <c r="J46" s="829"/>
      <c r="K46" s="807"/>
      <c r="L46" s="808"/>
      <c r="M46" s="273"/>
      <c r="N46" s="175"/>
    </row>
    <row r="47" spans="1:14" ht="16.5" customHeight="1">
      <c r="A47" s="175"/>
      <c r="B47" s="271"/>
      <c r="C47" s="824"/>
      <c r="D47" s="829"/>
      <c r="E47" s="807"/>
      <c r="F47" s="830"/>
      <c r="G47" s="829"/>
      <c r="H47" s="807"/>
      <c r="I47" s="830"/>
      <c r="J47" s="829"/>
      <c r="K47" s="807"/>
      <c r="L47" s="808"/>
      <c r="M47" s="273"/>
      <c r="N47" s="175"/>
    </row>
    <row r="48" spans="1:14" ht="16.5" customHeight="1">
      <c r="A48" s="175"/>
      <c r="B48" s="271"/>
      <c r="C48" s="824"/>
      <c r="D48" s="829"/>
      <c r="E48" s="807"/>
      <c r="F48" s="830"/>
      <c r="G48" s="829"/>
      <c r="H48" s="807"/>
      <c r="I48" s="830"/>
      <c r="J48" s="829"/>
      <c r="K48" s="807"/>
      <c r="L48" s="808"/>
      <c r="M48" s="273"/>
      <c r="N48" s="175"/>
    </row>
    <row r="49" spans="1:14" ht="16.5" customHeight="1">
      <c r="A49" s="175"/>
      <c r="B49" s="271"/>
      <c r="C49" s="824"/>
      <c r="D49" s="829"/>
      <c r="E49" s="807"/>
      <c r="F49" s="830"/>
      <c r="G49" s="829"/>
      <c r="H49" s="807"/>
      <c r="I49" s="830"/>
      <c r="J49" s="829"/>
      <c r="K49" s="807"/>
      <c r="L49" s="808"/>
      <c r="M49" s="273"/>
      <c r="N49" s="175"/>
    </row>
    <row r="50" spans="1:14" ht="16.5" customHeight="1">
      <c r="A50" s="175"/>
      <c r="B50" s="271"/>
      <c r="C50" s="824"/>
      <c r="D50" s="829"/>
      <c r="E50" s="807"/>
      <c r="F50" s="830"/>
      <c r="G50" s="829"/>
      <c r="H50" s="807"/>
      <c r="I50" s="830"/>
      <c r="J50" s="829"/>
      <c r="K50" s="807"/>
      <c r="L50" s="808"/>
      <c r="M50" s="273"/>
      <c r="N50" s="175"/>
    </row>
    <row r="51" spans="1:14" ht="16.5" customHeight="1">
      <c r="A51" s="175"/>
      <c r="B51" s="271"/>
      <c r="C51" s="824"/>
      <c r="D51" s="829"/>
      <c r="E51" s="807"/>
      <c r="F51" s="830"/>
      <c r="G51" s="829"/>
      <c r="H51" s="807"/>
      <c r="I51" s="830"/>
      <c r="J51" s="829"/>
      <c r="K51" s="807"/>
      <c r="L51" s="808"/>
      <c r="M51" s="273"/>
      <c r="N51" s="175"/>
    </row>
    <row r="52" spans="1:14" ht="16.5" customHeight="1">
      <c r="A52" s="175"/>
      <c r="B52" s="271"/>
      <c r="C52" s="824"/>
      <c r="D52" s="829"/>
      <c r="E52" s="807"/>
      <c r="F52" s="830"/>
      <c r="G52" s="829"/>
      <c r="H52" s="807"/>
      <c r="I52" s="830"/>
      <c r="J52" s="829"/>
      <c r="K52" s="807"/>
      <c r="L52" s="808"/>
      <c r="M52" s="273"/>
      <c r="N52" s="175"/>
    </row>
    <row r="53" spans="1:14" ht="16.5" customHeight="1">
      <c r="A53" s="175"/>
      <c r="B53" s="271"/>
      <c r="C53" s="824"/>
      <c r="D53" s="829"/>
      <c r="E53" s="807"/>
      <c r="F53" s="830"/>
      <c r="G53" s="829"/>
      <c r="H53" s="807"/>
      <c r="I53" s="830"/>
      <c r="J53" s="829"/>
      <c r="K53" s="807"/>
      <c r="L53" s="808"/>
      <c r="M53" s="273"/>
      <c r="N53" s="175"/>
    </row>
    <row r="54" spans="1:14" ht="16.5" customHeight="1">
      <c r="A54" s="175"/>
      <c r="B54" s="271"/>
      <c r="C54" s="824"/>
      <c r="D54" s="829"/>
      <c r="E54" s="807"/>
      <c r="F54" s="830"/>
      <c r="G54" s="829"/>
      <c r="H54" s="807"/>
      <c r="I54" s="830"/>
      <c r="J54" s="829"/>
      <c r="K54" s="807"/>
      <c r="L54" s="808"/>
      <c r="M54" s="273"/>
      <c r="N54" s="175"/>
    </row>
    <row r="55" spans="1:14" ht="16.5" customHeight="1">
      <c r="A55" s="175"/>
      <c r="B55" s="271"/>
      <c r="C55" s="824"/>
      <c r="D55" s="829"/>
      <c r="E55" s="807"/>
      <c r="F55" s="830"/>
      <c r="G55" s="829"/>
      <c r="H55" s="807"/>
      <c r="I55" s="830"/>
      <c r="J55" s="829"/>
      <c r="K55" s="807"/>
      <c r="L55" s="808"/>
      <c r="M55" s="273"/>
      <c r="N55" s="175"/>
    </row>
    <row r="56" spans="1:14" ht="16.5" customHeight="1">
      <c r="A56" s="175"/>
      <c r="B56" s="271"/>
      <c r="C56" s="824"/>
      <c r="D56" s="829"/>
      <c r="E56" s="807"/>
      <c r="F56" s="830"/>
      <c r="G56" s="829"/>
      <c r="H56" s="807"/>
      <c r="I56" s="830"/>
      <c r="J56" s="829"/>
      <c r="K56" s="807"/>
      <c r="L56" s="808"/>
      <c r="M56" s="273"/>
      <c r="N56" s="175"/>
    </row>
    <row r="57" spans="1:14" ht="16.5" customHeight="1">
      <c r="A57" s="175"/>
      <c r="B57" s="271"/>
      <c r="C57" s="834"/>
      <c r="D57" s="835"/>
      <c r="E57" s="836"/>
      <c r="F57" s="837"/>
      <c r="G57" s="835"/>
      <c r="H57" s="836"/>
      <c r="I57" s="837"/>
      <c r="J57" s="835"/>
      <c r="K57" s="836"/>
      <c r="L57" s="838"/>
      <c r="M57" s="273"/>
      <c r="N57" s="175"/>
    </row>
    <row r="58" spans="1:14" ht="16.5" customHeight="1">
      <c r="A58" s="175"/>
      <c r="B58" s="271"/>
      <c r="C58" s="823" t="s">
        <v>208</v>
      </c>
      <c r="D58" s="826"/>
      <c r="E58" s="827"/>
      <c r="F58" s="828"/>
      <c r="G58" s="826"/>
      <c r="H58" s="827"/>
      <c r="I58" s="828"/>
      <c r="J58" s="826"/>
      <c r="K58" s="827"/>
      <c r="L58" s="833"/>
      <c r="M58" s="272"/>
      <c r="N58" s="175"/>
    </row>
    <row r="59" spans="1:14" ht="16.5" customHeight="1">
      <c r="A59" s="175"/>
      <c r="B59" s="271"/>
      <c r="C59" s="824"/>
      <c r="D59" s="829"/>
      <c r="E59" s="807"/>
      <c r="F59" s="830"/>
      <c r="G59" s="829"/>
      <c r="H59" s="807"/>
      <c r="I59" s="830"/>
      <c r="J59" s="829"/>
      <c r="K59" s="807"/>
      <c r="L59" s="808"/>
      <c r="M59" s="272"/>
      <c r="N59" s="175"/>
    </row>
    <row r="60" spans="1:14" ht="16.5" customHeight="1">
      <c r="A60" s="175"/>
      <c r="B60" s="271"/>
      <c r="C60" s="824"/>
      <c r="D60" s="829"/>
      <c r="E60" s="807"/>
      <c r="F60" s="830"/>
      <c r="G60" s="829"/>
      <c r="H60" s="807"/>
      <c r="I60" s="830"/>
      <c r="J60" s="829"/>
      <c r="K60" s="807"/>
      <c r="L60" s="808"/>
      <c r="M60" s="272"/>
      <c r="N60" s="175"/>
    </row>
    <row r="61" spans="1:14" ht="16.5" customHeight="1">
      <c r="A61" s="175"/>
      <c r="B61" s="271"/>
      <c r="C61" s="824"/>
      <c r="D61" s="829"/>
      <c r="E61" s="807"/>
      <c r="F61" s="830"/>
      <c r="G61" s="829"/>
      <c r="H61" s="807"/>
      <c r="I61" s="830"/>
      <c r="J61" s="829"/>
      <c r="K61" s="807"/>
      <c r="L61" s="808"/>
      <c r="M61" s="272"/>
      <c r="N61" s="175"/>
    </row>
    <row r="62" spans="1:14" ht="16.5" customHeight="1">
      <c r="A62" s="175"/>
      <c r="B62" s="271"/>
      <c r="C62" s="824"/>
      <c r="D62" s="829"/>
      <c r="E62" s="807"/>
      <c r="F62" s="830"/>
      <c r="G62" s="829"/>
      <c r="H62" s="807"/>
      <c r="I62" s="830"/>
      <c r="J62" s="829"/>
      <c r="K62" s="807"/>
      <c r="L62" s="808"/>
      <c r="M62" s="272"/>
      <c r="N62" s="175"/>
    </row>
    <row r="63" spans="1:14" ht="16.5" customHeight="1">
      <c r="A63" s="175"/>
      <c r="B63" s="271"/>
      <c r="C63" s="824"/>
      <c r="D63" s="829"/>
      <c r="E63" s="807"/>
      <c r="F63" s="830"/>
      <c r="G63" s="829"/>
      <c r="H63" s="807"/>
      <c r="I63" s="830"/>
      <c r="J63" s="829"/>
      <c r="K63" s="807"/>
      <c r="L63" s="808"/>
      <c r="M63" s="272"/>
      <c r="N63" s="175"/>
    </row>
    <row r="64" spans="1:14" ht="16.5" customHeight="1">
      <c r="A64" s="175"/>
      <c r="B64" s="271"/>
      <c r="C64" s="824"/>
      <c r="D64" s="829"/>
      <c r="E64" s="807"/>
      <c r="F64" s="830"/>
      <c r="G64" s="829"/>
      <c r="H64" s="807"/>
      <c r="I64" s="830"/>
      <c r="J64" s="829"/>
      <c r="K64" s="807"/>
      <c r="L64" s="808"/>
      <c r="M64" s="272"/>
      <c r="N64" s="175"/>
    </row>
    <row r="65" spans="1:14" ht="16.5" customHeight="1">
      <c r="A65" s="175"/>
      <c r="B65" s="271"/>
      <c r="C65" s="824"/>
      <c r="D65" s="829"/>
      <c r="E65" s="807"/>
      <c r="F65" s="830"/>
      <c r="G65" s="829"/>
      <c r="H65" s="807"/>
      <c r="I65" s="830"/>
      <c r="J65" s="829"/>
      <c r="K65" s="807"/>
      <c r="L65" s="808"/>
      <c r="M65" s="272"/>
      <c r="N65" s="175"/>
    </row>
    <row r="66" spans="1:14" ht="16.5" customHeight="1">
      <c r="A66" s="175"/>
      <c r="B66" s="271"/>
      <c r="C66" s="824"/>
      <c r="D66" s="829"/>
      <c r="E66" s="807"/>
      <c r="F66" s="830"/>
      <c r="G66" s="829"/>
      <c r="H66" s="807"/>
      <c r="I66" s="830"/>
      <c r="J66" s="829"/>
      <c r="K66" s="807"/>
      <c r="L66" s="808"/>
      <c r="M66" s="273"/>
      <c r="N66" s="175"/>
    </row>
    <row r="67" spans="1:14" ht="16.5" customHeight="1">
      <c r="A67" s="175"/>
      <c r="B67" s="271"/>
      <c r="C67" s="824"/>
      <c r="D67" s="829"/>
      <c r="E67" s="807"/>
      <c r="F67" s="830"/>
      <c r="G67" s="829"/>
      <c r="H67" s="807"/>
      <c r="I67" s="830"/>
      <c r="J67" s="829"/>
      <c r="K67" s="807"/>
      <c r="L67" s="808"/>
      <c r="M67" s="273"/>
      <c r="N67" s="175"/>
    </row>
    <row r="68" spans="1:14" ht="16.5" customHeight="1">
      <c r="A68" s="175"/>
      <c r="B68" s="271"/>
      <c r="C68" s="824"/>
      <c r="D68" s="829"/>
      <c r="E68" s="807"/>
      <c r="F68" s="830"/>
      <c r="G68" s="829"/>
      <c r="H68" s="807"/>
      <c r="I68" s="830"/>
      <c r="J68" s="829"/>
      <c r="K68" s="807"/>
      <c r="L68" s="808"/>
      <c r="M68" s="273"/>
      <c r="N68" s="175"/>
    </row>
    <row r="69" spans="1:14" ht="16.5" customHeight="1">
      <c r="A69" s="175"/>
      <c r="B69" s="271"/>
      <c r="C69" s="824"/>
      <c r="D69" s="829"/>
      <c r="E69" s="807"/>
      <c r="F69" s="830"/>
      <c r="G69" s="829"/>
      <c r="H69" s="807"/>
      <c r="I69" s="830"/>
      <c r="J69" s="829"/>
      <c r="K69" s="807"/>
      <c r="L69" s="808"/>
      <c r="M69" s="273"/>
      <c r="N69" s="175"/>
    </row>
    <row r="70" spans="1:14" ht="16.5" customHeight="1">
      <c r="A70" s="175"/>
      <c r="B70" s="271"/>
      <c r="C70" s="824"/>
      <c r="D70" s="829"/>
      <c r="E70" s="807"/>
      <c r="F70" s="830"/>
      <c r="G70" s="829"/>
      <c r="H70" s="807"/>
      <c r="I70" s="830"/>
      <c r="J70" s="829"/>
      <c r="K70" s="807"/>
      <c r="L70" s="808"/>
      <c r="M70" s="273"/>
      <c r="N70" s="175"/>
    </row>
    <row r="71" spans="1:14" ht="16.5" customHeight="1">
      <c r="A71" s="175"/>
      <c r="B71" s="271"/>
      <c r="C71" s="824"/>
      <c r="D71" s="829"/>
      <c r="E71" s="807"/>
      <c r="F71" s="830"/>
      <c r="G71" s="829"/>
      <c r="H71" s="807"/>
      <c r="I71" s="830"/>
      <c r="J71" s="829"/>
      <c r="K71" s="807"/>
      <c r="L71" s="808"/>
      <c r="M71" s="273"/>
      <c r="N71" s="175"/>
    </row>
    <row r="72" spans="1:14" ht="16.5" customHeight="1" thickBot="1">
      <c r="A72" s="175"/>
      <c r="B72" s="271"/>
      <c r="C72" s="825"/>
      <c r="D72" s="831"/>
      <c r="E72" s="810"/>
      <c r="F72" s="832"/>
      <c r="G72" s="831"/>
      <c r="H72" s="810"/>
      <c r="I72" s="832"/>
      <c r="J72" s="831"/>
      <c r="K72" s="810"/>
      <c r="L72" s="811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5" t="s">
        <v>181</v>
      </c>
      <c r="F77" s="802"/>
      <c r="G77" s="666"/>
      <c r="H77" s="666"/>
      <c r="I77" s="666"/>
      <c r="J77" s="667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8"/>
      <c r="F78" s="669"/>
      <c r="G78" s="669"/>
      <c r="H78" s="669"/>
      <c r="I78" s="669"/>
      <c r="J78" s="670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8"/>
      <c r="F79" s="669"/>
      <c r="G79" s="669"/>
      <c r="H79" s="669"/>
      <c r="I79" s="669"/>
      <c r="J79" s="670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1"/>
      <c r="F80" s="672"/>
      <c r="G80" s="672"/>
      <c r="H80" s="672"/>
      <c r="I80" s="672"/>
      <c r="J80" s="673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2" t="s">
        <v>180</v>
      </c>
      <c r="G81" s="822"/>
      <c r="H81" s="821" t="str">
        <f>H7</f>
        <v>LB11359</v>
      </c>
      <c r="I81" s="821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9"/>
      <c r="D82" s="679"/>
      <c r="E82" s="679"/>
      <c r="F82" s="679"/>
      <c r="G82" s="679"/>
      <c r="H82" s="679"/>
      <c r="I82" s="679"/>
      <c r="J82" s="679"/>
      <c r="K82" s="679"/>
      <c r="L82" s="679"/>
      <c r="M82" s="680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9" t="s">
        <v>522</v>
      </c>
      <c r="D85" s="840"/>
      <c r="E85" s="840"/>
      <c r="F85" s="840"/>
      <c r="G85" s="840"/>
      <c r="H85" s="840"/>
      <c r="I85" s="840"/>
      <c r="J85" s="840"/>
      <c r="K85" s="840"/>
      <c r="L85" s="841"/>
      <c r="M85" s="272"/>
      <c r="N85" s="175"/>
    </row>
    <row r="86" spans="1:16" ht="16.5" customHeight="1">
      <c r="A86" s="175"/>
      <c r="B86" s="271"/>
      <c r="C86" s="280"/>
      <c r="D86" s="842" t="s">
        <v>244</v>
      </c>
      <c r="E86" s="843"/>
      <c r="F86" s="844"/>
      <c r="G86" s="842" t="s">
        <v>246</v>
      </c>
      <c r="H86" s="843"/>
      <c r="I86" s="844"/>
      <c r="J86" s="842" t="s">
        <v>245</v>
      </c>
      <c r="K86" s="843"/>
      <c r="L86" s="845"/>
      <c r="M86" s="272"/>
      <c r="N86" s="175"/>
    </row>
    <row r="87" spans="1:16" ht="16.5" customHeight="1">
      <c r="A87" s="175"/>
      <c r="B87" s="271"/>
      <c r="C87" s="823" t="s">
        <v>242</v>
      </c>
      <c r="D87" s="826"/>
      <c r="E87" s="827"/>
      <c r="F87" s="828"/>
      <c r="G87" s="826"/>
      <c r="H87" s="827"/>
      <c r="I87" s="828"/>
      <c r="J87" s="826"/>
      <c r="K87" s="827"/>
      <c r="L87" s="833"/>
      <c r="M87" s="273"/>
      <c r="N87" s="175"/>
      <c r="P87" s="284" t="s">
        <v>425</v>
      </c>
    </row>
    <row r="88" spans="1:16" ht="16.5" customHeight="1">
      <c r="A88" s="175"/>
      <c r="B88" s="271"/>
      <c r="C88" s="824"/>
      <c r="D88" s="829"/>
      <c r="E88" s="807"/>
      <c r="F88" s="830"/>
      <c r="G88" s="829"/>
      <c r="H88" s="807"/>
      <c r="I88" s="830"/>
      <c r="J88" s="829"/>
      <c r="K88" s="807"/>
      <c r="L88" s="808"/>
      <c r="M88" s="273"/>
      <c r="N88" s="175"/>
      <c r="P88" s="316" t="s">
        <v>441</v>
      </c>
    </row>
    <row r="89" spans="1:16" ht="16.5" customHeight="1">
      <c r="A89" s="175"/>
      <c r="B89" s="271"/>
      <c r="C89" s="824"/>
      <c r="D89" s="829"/>
      <c r="E89" s="807"/>
      <c r="F89" s="830"/>
      <c r="G89" s="829"/>
      <c r="H89" s="807"/>
      <c r="I89" s="830"/>
      <c r="J89" s="829"/>
      <c r="K89" s="807"/>
      <c r="L89" s="808"/>
      <c r="M89" s="273"/>
      <c r="N89" s="175"/>
    </row>
    <row r="90" spans="1:16" ht="16.5" customHeight="1">
      <c r="A90" s="175"/>
      <c r="B90" s="271"/>
      <c r="C90" s="824"/>
      <c r="D90" s="829"/>
      <c r="E90" s="807"/>
      <c r="F90" s="830"/>
      <c r="G90" s="829"/>
      <c r="H90" s="807"/>
      <c r="I90" s="830"/>
      <c r="J90" s="829"/>
      <c r="K90" s="807"/>
      <c r="L90" s="808"/>
      <c r="M90" s="273"/>
      <c r="N90" s="175"/>
    </row>
    <row r="91" spans="1:16" ht="16.5" customHeight="1">
      <c r="A91" s="175"/>
      <c r="B91" s="271"/>
      <c r="C91" s="824"/>
      <c r="D91" s="829"/>
      <c r="E91" s="807"/>
      <c r="F91" s="830"/>
      <c r="G91" s="829"/>
      <c r="H91" s="807"/>
      <c r="I91" s="830"/>
      <c r="J91" s="829"/>
      <c r="K91" s="807"/>
      <c r="L91" s="808"/>
      <c r="M91" s="273"/>
      <c r="N91" s="175"/>
    </row>
    <row r="92" spans="1:16" ht="16.5" customHeight="1">
      <c r="A92" s="175"/>
      <c r="B92" s="271"/>
      <c r="C92" s="824"/>
      <c r="D92" s="829"/>
      <c r="E92" s="807"/>
      <c r="F92" s="830"/>
      <c r="G92" s="829"/>
      <c r="H92" s="807"/>
      <c r="I92" s="830"/>
      <c r="J92" s="829"/>
      <c r="K92" s="807"/>
      <c r="L92" s="808"/>
      <c r="M92" s="273"/>
      <c r="N92" s="175"/>
    </row>
    <row r="93" spans="1:16" ht="16.5" customHeight="1">
      <c r="A93" s="175"/>
      <c r="B93" s="271"/>
      <c r="C93" s="824"/>
      <c r="D93" s="829"/>
      <c r="E93" s="807"/>
      <c r="F93" s="830"/>
      <c r="G93" s="829"/>
      <c r="H93" s="807"/>
      <c r="I93" s="830"/>
      <c r="J93" s="829"/>
      <c r="K93" s="807"/>
      <c r="L93" s="808"/>
      <c r="M93" s="273"/>
      <c r="N93" s="175"/>
    </row>
    <row r="94" spans="1:16" ht="16.5" customHeight="1">
      <c r="A94" s="175"/>
      <c r="B94" s="271"/>
      <c r="C94" s="824"/>
      <c r="D94" s="829"/>
      <c r="E94" s="807"/>
      <c r="F94" s="830"/>
      <c r="G94" s="829"/>
      <c r="H94" s="807"/>
      <c r="I94" s="830"/>
      <c r="J94" s="829"/>
      <c r="K94" s="807"/>
      <c r="L94" s="808"/>
      <c r="M94" s="273"/>
      <c r="N94" s="175"/>
    </row>
    <row r="95" spans="1:16" ht="16.5" customHeight="1">
      <c r="A95" s="175"/>
      <c r="B95" s="271"/>
      <c r="C95" s="824"/>
      <c r="D95" s="829"/>
      <c r="E95" s="807"/>
      <c r="F95" s="830"/>
      <c r="G95" s="829"/>
      <c r="H95" s="807"/>
      <c r="I95" s="830"/>
      <c r="J95" s="829"/>
      <c r="K95" s="807"/>
      <c r="L95" s="808"/>
      <c r="M95" s="273"/>
      <c r="N95" s="175"/>
    </row>
    <row r="96" spans="1:16" ht="16.5" customHeight="1">
      <c r="A96" s="175"/>
      <c r="B96" s="271"/>
      <c r="C96" s="824"/>
      <c r="D96" s="829"/>
      <c r="E96" s="807"/>
      <c r="F96" s="830"/>
      <c r="G96" s="829"/>
      <c r="H96" s="807"/>
      <c r="I96" s="830"/>
      <c r="J96" s="829"/>
      <c r="K96" s="807"/>
      <c r="L96" s="808"/>
      <c r="M96" s="273"/>
      <c r="N96" s="175"/>
    </row>
    <row r="97" spans="1:14" ht="16.5" customHeight="1">
      <c r="A97" s="175"/>
      <c r="B97" s="271"/>
      <c r="C97" s="824"/>
      <c r="D97" s="829"/>
      <c r="E97" s="807"/>
      <c r="F97" s="830"/>
      <c r="G97" s="829"/>
      <c r="H97" s="807"/>
      <c r="I97" s="830"/>
      <c r="J97" s="829"/>
      <c r="K97" s="807"/>
      <c r="L97" s="808"/>
      <c r="M97" s="273"/>
      <c r="N97" s="175"/>
    </row>
    <row r="98" spans="1:14" ht="16.5" customHeight="1">
      <c r="A98" s="175"/>
      <c r="B98" s="271"/>
      <c r="C98" s="824"/>
      <c r="D98" s="829"/>
      <c r="E98" s="807"/>
      <c r="F98" s="830"/>
      <c r="G98" s="829"/>
      <c r="H98" s="807"/>
      <c r="I98" s="830"/>
      <c r="J98" s="829"/>
      <c r="K98" s="807"/>
      <c r="L98" s="808"/>
      <c r="M98" s="273"/>
      <c r="N98" s="175"/>
    </row>
    <row r="99" spans="1:14" ht="16.5" customHeight="1">
      <c r="A99" s="175"/>
      <c r="B99" s="271"/>
      <c r="C99" s="824"/>
      <c r="D99" s="829"/>
      <c r="E99" s="807"/>
      <c r="F99" s="830"/>
      <c r="G99" s="829"/>
      <c r="H99" s="807"/>
      <c r="I99" s="830"/>
      <c r="J99" s="829"/>
      <c r="K99" s="807"/>
      <c r="L99" s="808"/>
      <c r="M99" s="274"/>
      <c r="N99" s="175"/>
    </row>
    <row r="100" spans="1:14" ht="16.5" customHeight="1">
      <c r="A100" s="175"/>
      <c r="B100" s="271"/>
      <c r="C100" s="824"/>
      <c r="D100" s="829"/>
      <c r="E100" s="807"/>
      <c r="F100" s="830"/>
      <c r="G100" s="829"/>
      <c r="H100" s="807"/>
      <c r="I100" s="830"/>
      <c r="J100" s="829"/>
      <c r="K100" s="807"/>
      <c r="L100" s="808"/>
      <c r="M100" s="272"/>
      <c r="N100" s="175"/>
    </row>
    <row r="101" spans="1:14" ht="16.5" customHeight="1">
      <c r="A101" s="175"/>
      <c r="B101" s="271"/>
      <c r="C101" s="834"/>
      <c r="D101" s="835"/>
      <c r="E101" s="836"/>
      <c r="F101" s="837"/>
      <c r="G101" s="835"/>
      <c r="H101" s="836"/>
      <c r="I101" s="837"/>
      <c r="J101" s="835"/>
      <c r="K101" s="836"/>
      <c r="L101" s="838"/>
      <c r="M101" s="272"/>
      <c r="N101" s="175"/>
    </row>
    <row r="102" spans="1:14" ht="16.5" customHeight="1">
      <c r="A102" s="175"/>
      <c r="B102" s="271"/>
      <c r="C102" s="823" t="s">
        <v>206</v>
      </c>
      <c r="D102" s="826"/>
      <c r="E102" s="827"/>
      <c r="F102" s="828"/>
      <c r="G102" s="826"/>
      <c r="H102" s="827"/>
      <c r="I102" s="828"/>
      <c r="J102" s="826"/>
      <c r="K102" s="827"/>
      <c r="L102" s="833"/>
      <c r="M102" s="273"/>
      <c r="N102" s="175"/>
    </row>
    <row r="103" spans="1:14" ht="16.5" customHeight="1">
      <c r="A103" s="175"/>
      <c r="B103" s="271"/>
      <c r="C103" s="824"/>
      <c r="D103" s="829"/>
      <c r="E103" s="807"/>
      <c r="F103" s="830"/>
      <c r="G103" s="829"/>
      <c r="H103" s="807"/>
      <c r="I103" s="830"/>
      <c r="J103" s="829"/>
      <c r="K103" s="807"/>
      <c r="L103" s="808"/>
      <c r="M103" s="273"/>
      <c r="N103" s="175"/>
    </row>
    <row r="104" spans="1:14" ht="16.5" customHeight="1">
      <c r="A104" s="175"/>
      <c r="B104" s="271"/>
      <c r="C104" s="824"/>
      <c r="D104" s="829"/>
      <c r="E104" s="807"/>
      <c r="F104" s="830"/>
      <c r="G104" s="829"/>
      <c r="H104" s="807"/>
      <c r="I104" s="830"/>
      <c r="J104" s="829"/>
      <c r="K104" s="807"/>
      <c r="L104" s="808"/>
      <c r="M104" s="274"/>
      <c r="N104" s="175"/>
    </row>
    <row r="105" spans="1:14" ht="16.5" customHeight="1">
      <c r="A105" s="175"/>
      <c r="B105" s="271"/>
      <c r="C105" s="824"/>
      <c r="D105" s="829"/>
      <c r="E105" s="807"/>
      <c r="F105" s="830"/>
      <c r="G105" s="829"/>
      <c r="H105" s="807"/>
      <c r="I105" s="830"/>
      <c r="J105" s="829"/>
      <c r="K105" s="807"/>
      <c r="L105" s="808"/>
      <c r="M105" s="274"/>
      <c r="N105" s="175"/>
    </row>
    <row r="106" spans="1:14" ht="16.5" customHeight="1">
      <c r="A106" s="175"/>
      <c r="B106" s="271"/>
      <c r="C106" s="824"/>
      <c r="D106" s="829"/>
      <c r="E106" s="807"/>
      <c r="F106" s="830"/>
      <c r="G106" s="829"/>
      <c r="H106" s="807"/>
      <c r="I106" s="830"/>
      <c r="J106" s="829"/>
      <c r="K106" s="807"/>
      <c r="L106" s="808"/>
      <c r="M106" s="274"/>
      <c r="N106" s="175"/>
    </row>
    <row r="107" spans="1:14" ht="16.5" customHeight="1">
      <c r="A107" s="175"/>
      <c r="B107" s="271"/>
      <c r="C107" s="824"/>
      <c r="D107" s="829"/>
      <c r="E107" s="807"/>
      <c r="F107" s="830"/>
      <c r="G107" s="829"/>
      <c r="H107" s="807"/>
      <c r="I107" s="830"/>
      <c r="J107" s="829"/>
      <c r="K107" s="807"/>
      <c r="L107" s="808"/>
      <c r="M107" s="274"/>
      <c r="N107" s="175"/>
    </row>
    <row r="108" spans="1:14" ht="16.5" customHeight="1">
      <c r="A108" s="175"/>
      <c r="B108" s="271"/>
      <c r="C108" s="824"/>
      <c r="D108" s="829"/>
      <c r="E108" s="807"/>
      <c r="F108" s="830"/>
      <c r="G108" s="829"/>
      <c r="H108" s="807"/>
      <c r="I108" s="830"/>
      <c r="J108" s="829"/>
      <c r="K108" s="807"/>
      <c r="L108" s="808"/>
      <c r="M108" s="274"/>
      <c r="N108" s="175"/>
    </row>
    <row r="109" spans="1:14" ht="16.5" customHeight="1">
      <c r="A109" s="175"/>
      <c r="B109" s="275"/>
      <c r="C109" s="824"/>
      <c r="D109" s="829"/>
      <c r="E109" s="807"/>
      <c r="F109" s="830"/>
      <c r="G109" s="829"/>
      <c r="H109" s="807"/>
      <c r="I109" s="830"/>
      <c r="J109" s="829"/>
      <c r="K109" s="807"/>
      <c r="L109" s="808"/>
      <c r="M109" s="276"/>
      <c r="N109" s="175"/>
    </row>
    <row r="110" spans="1:14" ht="16.5" customHeight="1">
      <c r="A110" s="175"/>
      <c r="B110" s="275"/>
      <c r="C110" s="824"/>
      <c r="D110" s="829"/>
      <c r="E110" s="807"/>
      <c r="F110" s="830"/>
      <c r="G110" s="829"/>
      <c r="H110" s="807"/>
      <c r="I110" s="830"/>
      <c r="J110" s="829"/>
      <c r="K110" s="807"/>
      <c r="L110" s="808"/>
      <c r="M110" s="276"/>
      <c r="N110" s="175"/>
    </row>
    <row r="111" spans="1:14" ht="16.5" customHeight="1">
      <c r="A111" s="175"/>
      <c r="B111" s="275"/>
      <c r="C111" s="824"/>
      <c r="D111" s="829"/>
      <c r="E111" s="807"/>
      <c r="F111" s="830"/>
      <c r="G111" s="829"/>
      <c r="H111" s="807"/>
      <c r="I111" s="830"/>
      <c r="J111" s="829"/>
      <c r="K111" s="807"/>
      <c r="L111" s="808"/>
      <c r="M111" s="276"/>
      <c r="N111" s="175"/>
    </row>
    <row r="112" spans="1:14" ht="16.5" customHeight="1">
      <c r="A112" s="175"/>
      <c r="B112" s="271"/>
      <c r="C112" s="824"/>
      <c r="D112" s="829"/>
      <c r="E112" s="807"/>
      <c r="F112" s="830"/>
      <c r="G112" s="829"/>
      <c r="H112" s="807"/>
      <c r="I112" s="830"/>
      <c r="J112" s="829"/>
      <c r="K112" s="807"/>
      <c r="L112" s="808"/>
      <c r="M112" s="272"/>
      <c r="N112" s="175"/>
    </row>
    <row r="113" spans="1:14" ht="16.5" customHeight="1">
      <c r="A113" s="175"/>
      <c r="B113" s="271"/>
      <c r="C113" s="824"/>
      <c r="D113" s="829"/>
      <c r="E113" s="807"/>
      <c r="F113" s="830"/>
      <c r="G113" s="829"/>
      <c r="H113" s="807"/>
      <c r="I113" s="830"/>
      <c r="J113" s="829"/>
      <c r="K113" s="807"/>
      <c r="L113" s="808"/>
      <c r="M113" s="272"/>
      <c r="N113" s="175"/>
    </row>
    <row r="114" spans="1:14" ht="16.5" customHeight="1">
      <c r="A114" s="175"/>
      <c r="B114" s="271"/>
      <c r="C114" s="824"/>
      <c r="D114" s="829"/>
      <c r="E114" s="807"/>
      <c r="F114" s="830"/>
      <c r="G114" s="829"/>
      <c r="H114" s="807"/>
      <c r="I114" s="830"/>
      <c r="J114" s="829"/>
      <c r="K114" s="807"/>
      <c r="L114" s="808"/>
      <c r="M114" s="272"/>
      <c r="N114" s="175"/>
    </row>
    <row r="115" spans="1:14" ht="16.5" customHeight="1">
      <c r="A115" s="175"/>
      <c r="B115" s="271"/>
      <c r="C115" s="824"/>
      <c r="D115" s="829"/>
      <c r="E115" s="807"/>
      <c r="F115" s="830"/>
      <c r="G115" s="829"/>
      <c r="H115" s="807"/>
      <c r="I115" s="830"/>
      <c r="J115" s="829"/>
      <c r="K115" s="807"/>
      <c r="L115" s="808"/>
      <c r="M115" s="273"/>
      <c r="N115" s="175"/>
    </row>
    <row r="116" spans="1:14" ht="16.5" customHeight="1">
      <c r="A116" s="175"/>
      <c r="B116" s="271"/>
      <c r="C116" s="834"/>
      <c r="D116" s="835"/>
      <c r="E116" s="836"/>
      <c r="F116" s="837"/>
      <c r="G116" s="835"/>
      <c r="H116" s="836"/>
      <c r="I116" s="837"/>
      <c r="J116" s="835"/>
      <c r="K116" s="836"/>
      <c r="L116" s="838"/>
      <c r="M116" s="273"/>
      <c r="N116" s="175"/>
    </row>
    <row r="117" spans="1:14" ht="16.5" customHeight="1">
      <c r="A117" s="175"/>
      <c r="B117" s="271"/>
      <c r="C117" s="823" t="s">
        <v>207</v>
      </c>
      <c r="D117" s="826"/>
      <c r="E117" s="827"/>
      <c r="F117" s="828"/>
      <c r="G117" s="826"/>
      <c r="H117" s="827"/>
      <c r="I117" s="828"/>
      <c r="J117" s="826"/>
      <c r="K117" s="827"/>
      <c r="L117" s="833"/>
      <c r="M117" s="273"/>
      <c r="N117" s="175"/>
    </row>
    <row r="118" spans="1:14" ht="16.5" customHeight="1">
      <c r="A118" s="175"/>
      <c r="B118" s="271"/>
      <c r="C118" s="824"/>
      <c r="D118" s="829"/>
      <c r="E118" s="807"/>
      <c r="F118" s="830"/>
      <c r="G118" s="829"/>
      <c r="H118" s="807"/>
      <c r="I118" s="830"/>
      <c r="J118" s="829"/>
      <c r="K118" s="807"/>
      <c r="L118" s="808"/>
      <c r="M118" s="273"/>
      <c r="N118" s="175"/>
    </row>
    <row r="119" spans="1:14" ht="16.5" customHeight="1">
      <c r="A119" s="175"/>
      <c r="B119" s="271"/>
      <c r="C119" s="824"/>
      <c r="D119" s="829"/>
      <c r="E119" s="807"/>
      <c r="F119" s="830"/>
      <c r="G119" s="829"/>
      <c r="H119" s="807"/>
      <c r="I119" s="830"/>
      <c r="J119" s="829"/>
      <c r="K119" s="807"/>
      <c r="L119" s="808"/>
      <c r="M119" s="273"/>
      <c r="N119" s="175"/>
    </row>
    <row r="120" spans="1:14" ht="16.5" customHeight="1">
      <c r="A120" s="175"/>
      <c r="B120" s="271"/>
      <c r="C120" s="824"/>
      <c r="D120" s="829"/>
      <c r="E120" s="807"/>
      <c r="F120" s="830"/>
      <c r="G120" s="829"/>
      <c r="H120" s="807"/>
      <c r="I120" s="830"/>
      <c r="J120" s="829"/>
      <c r="K120" s="807"/>
      <c r="L120" s="808"/>
      <c r="M120" s="273"/>
      <c r="N120" s="175"/>
    </row>
    <row r="121" spans="1:14" ht="16.5" customHeight="1">
      <c r="A121" s="175"/>
      <c r="B121" s="271"/>
      <c r="C121" s="824"/>
      <c r="D121" s="829"/>
      <c r="E121" s="807"/>
      <c r="F121" s="830"/>
      <c r="G121" s="829"/>
      <c r="H121" s="807"/>
      <c r="I121" s="830"/>
      <c r="J121" s="829"/>
      <c r="K121" s="807"/>
      <c r="L121" s="808"/>
      <c r="M121" s="273"/>
      <c r="N121" s="175"/>
    </row>
    <row r="122" spans="1:14" ht="16.5" customHeight="1">
      <c r="A122" s="175"/>
      <c r="B122" s="271"/>
      <c r="C122" s="824"/>
      <c r="D122" s="829"/>
      <c r="E122" s="807"/>
      <c r="F122" s="830"/>
      <c r="G122" s="829"/>
      <c r="H122" s="807"/>
      <c r="I122" s="830"/>
      <c r="J122" s="829"/>
      <c r="K122" s="807"/>
      <c r="L122" s="808"/>
      <c r="M122" s="273"/>
      <c r="N122" s="175"/>
    </row>
    <row r="123" spans="1:14" ht="16.5" customHeight="1">
      <c r="A123" s="175"/>
      <c r="B123" s="271"/>
      <c r="C123" s="824"/>
      <c r="D123" s="829"/>
      <c r="E123" s="807"/>
      <c r="F123" s="830"/>
      <c r="G123" s="829"/>
      <c r="H123" s="807"/>
      <c r="I123" s="830"/>
      <c r="J123" s="829"/>
      <c r="K123" s="807"/>
      <c r="L123" s="808"/>
      <c r="M123" s="273"/>
      <c r="N123" s="175"/>
    </row>
    <row r="124" spans="1:14" ht="16.5" customHeight="1">
      <c r="A124" s="175"/>
      <c r="B124" s="271"/>
      <c r="C124" s="824"/>
      <c r="D124" s="829"/>
      <c r="E124" s="807"/>
      <c r="F124" s="830"/>
      <c r="G124" s="829"/>
      <c r="H124" s="807"/>
      <c r="I124" s="830"/>
      <c r="J124" s="829"/>
      <c r="K124" s="807"/>
      <c r="L124" s="808"/>
      <c r="M124" s="273"/>
      <c r="N124" s="175"/>
    </row>
    <row r="125" spans="1:14" ht="16.5" customHeight="1">
      <c r="A125" s="175"/>
      <c r="B125" s="271"/>
      <c r="C125" s="824"/>
      <c r="D125" s="829"/>
      <c r="E125" s="807"/>
      <c r="F125" s="830"/>
      <c r="G125" s="829"/>
      <c r="H125" s="807"/>
      <c r="I125" s="830"/>
      <c r="J125" s="829"/>
      <c r="K125" s="807"/>
      <c r="L125" s="808"/>
      <c r="M125" s="273"/>
      <c r="N125" s="175"/>
    </row>
    <row r="126" spans="1:14" ht="16.5" customHeight="1">
      <c r="A126" s="175"/>
      <c r="B126" s="271"/>
      <c r="C126" s="824"/>
      <c r="D126" s="829"/>
      <c r="E126" s="807"/>
      <c r="F126" s="830"/>
      <c r="G126" s="829"/>
      <c r="H126" s="807"/>
      <c r="I126" s="830"/>
      <c r="J126" s="829"/>
      <c r="K126" s="807"/>
      <c r="L126" s="808"/>
      <c r="M126" s="273"/>
      <c r="N126" s="175"/>
    </row>
    <row r="127" spans="1:14" ht="16.5" customHeight="1">
      <c r="A127" s="175"/>
      <c r="B127" s="271"/>
      <c r="C127" s="824"/>
      <c r="D127" s="829"/>
      <c r="E127" s="807"/>
      <c r="F127" s="830"/>
      <c r="G127" s="829"/>
      <c r="H127" s="807"/>
      <c r="I127" s="830"/>
      <c r="J127" s="829"/>
      <c r="K127" s="807"/>
      <c r="L127" s="808"/>
      <c r="M127" s="273"/>
      <c r="N127" s="175"/>
    </row>
    <row r="128" spans="1:14" ht="16.5" customHeight="1">
      <c r="A128" s="175"/>
      <c r="B128" s="271"/>
      <c r="C128" s="824"/>
      <c r="D128" s="829"/>
      <c r="E128" s="807"/>
      <c r="F128" s="830"/>
      <c r="G128" s="829"/>
      <c r="H128" s="807"/>
      <c r="I128" s="830"/>
      <c r="J128" s="829"/>
      <c r="K128" s="807"/>
      <c r="L128" s="808"/>
      <c r="M128" s="273"/>
      <c r="N128" s="175"/>
    </row>
    <row r="129" spans="1:14" ht="16.5" customHeight="1">
      <c r="A129" s="175"/>
      <c r="B129" s="271"/>
      <c r="C129" s="824"/>
      <c r="D129" s="829"/>
      <c r="E129" s="807"/>
      <c r="F129" s="830"/>
      <c r="G129" s="829"/>
      <c r="H129" s="807"/>
      <c r="I129" s="830"/>
      <c r="J129" s="829"/>
      <c r="K129" s="807"/>
      <c r="L129" s="808"/>
      <c r="M129" s="273"/>
      <c r="N129" s="175"/>
    </row>
    <row r="130" spans="1:14" ht="16.5" customHeight="1">
      <c r="A130" s="175"/>
      <c r="B130" s="271"/>
      <c r="C130" s="824"/>
      <c r="D130" s="829"/>
      <c r="E130" s="807"/>
      <c r="F130" s="830"/>
      <c r="G130" s="829"/>
      <c r="H130" s="807"/>
      <c r="I130" s="830"/>
      <c r="J130" s="829"/>
      <c r="K130" s="807"/>
      <c r="L130" s="808"/>
      <c r="M130" s="273"/>
      <c r="N130" s="175"/>
    </row>
    <row r="131" spans="1:14" ht="16.5" customHeight="1">
      <c r="A131" s="175"/>
      <c r="B131" s="271"/>
      <c r="C131" s="834"/>
      <c r="D131" s="835"/>
      <c r="E131" s="836"/>
      <c r="F131" s="837"/>
      <c r="G131" s="835"/>
      <c r="H131" s="836"/>
      <c r="I131" s="837"/>
      <c r="J131" s="835"/>
      <c r="K131" s="836"/>
      <c r="L131" s="838"/>
      <c r="M131" s="273"/>
      <c r="N131" s="175"/>
    </row>
    <row r="132" spans="1:14" ht="16.5" customHeight="1">
      <c r="A132" s="175"/>
      <c r="B132" s="271"/>
      <c r="C132" s="823" t="s">
        <v>208</v>
      </c>
      <c r="D132" s="826"/>
      <c r="E132" s="827"/>
      <c r="F132" s="828"/>
      <c r="G132" s="826"/>
      <c r="H132" s="827"/>
      <c r="I132" s="828"/>
      <c r="J132" s="826"/>
      <c r="K132" s="827"/>
      <c r="L132" s="833"/>
      <c r="M132" s="272"/>
      <c r="N132" s="175"/>
    </row>
    <row r="133" spans="1:14" ht="16.5" customHeight="1">
      <c r="A133" s="175"/>
      <c r="B133" s="271"/>
      <c r="C133" s="824"/>
      <c r="D133" s="829"/>
      <c r="E133" s="807"/>
      <c r="F133" s="830"/>
      <c r="G133" s="829"/>
      <c r="H133" s="807"/>
      <c r="I133" s="830"/>
      <c r="J133" s="829"/>
      <c r="K133" s="807"/>
      <c r="L133" s="808"/>
      <c r="M133" s="272"/>
      <c r="N133" s="175"/>
    </row>
    <row r="134" spans="1:14" ht="16.5" customHeight="1">
      <c r="A134" s="175"/>
      <c r="B134" s="271"/>
      <c r="C134" s="824"/>
      <c r="D134" s="829"/>
      <c r="E134" s="807"/>
      <c r="F134" s="830"/>
      <c r="G134" s="829"/>
      <c r="H134" s="807"/>
      <c r="I134" s="830"/>
      <c r="J134" s="829"/>
      <c r="K134" s="807"/>
      <c r="L134" s="808"/>
      <c r="M134" s="272"/>
      <c r="N134" s="175"/>
    </row>
    <row r="135" spans="1:14" ht="16.5" customHeight="1">
      <c r="A135" s="175"/>
      <c r="B135" s="271"/>
      <c r="C135" s="824"/>
      <c r="D135" s="829"/>
      <c r="E135" s="807"/>
      <c r="F135" s="830"/>
      <c r="G135" s="829"/>
      <c r="H135" s="807"/>
      <c r="I135" s="830"/>
      <c r="J135" s="829"/>
      <c r="K135" s="807"/>
      <c r="L135" s="808"/>
      <c r="M135" s="272"/>
      <c r="N135" s="175"/>
    </row>
    <row r="136" spans="1:14" ht="16.5" customHeight="1">
      <c r="A136" s="175"/>
      <c r="B136" s="271"/>
      <c r="C136" s="824"/>
      <c r="D136" s="829"/>
      <c r="E136" s="807"/>
      <c r="F136" s="830"/>
      <c r="G136" s="829"/>
      <c r="H136" s="807"/>
      <c r="I136" s="830"/>
      <c r="J136" s="829"/>
      <c r="K136" s="807"/>
      <c r="L136" s="808"/>
      <c r="M136" s="272"/>
      <c r="N136" s="175"/>
    </row>
    <row r="137" spans="1:14" ht="16.5" customHeight="1">
      <c r="A137" s="175"/>
      <c r="B137" s="271"/>
      <c r="C137" s="824"/>
      <c r="D137" s="829"/>
      <c r="E137" s="807"/>
      <c r="F137" s="830"/>
      <c r="G137" s="829"/>
      <c r="H137" s="807"/>
      <c r="I137" s="830"/>
      <c r="J137" s="829"/>
      <c r="K137" s="807"/>
      <c r="L137" s="808"/>
      <c r="M137" s="272"/>
      <c r="N137" s="175"/>
    </row>
    <row r="138" spans="1:14" ht="16.5" customHeight="1">
      <c r="A138" s="175"/>
      <c r="B138" s="271"/>
      <c r="C138" s="824"/>
      <c r="D138" s="829"/>
      <c r="E138" s="807"/>
      <c r="F138" s="830"/>
      <c r="G138" s="829"/>
      <c r="H138" s="807"/>
      <c r="I138" s="830"/>
      <c r="J138" s="829"/>
      <c r="K138" s="807"/>
      <c r="L138" s="808"/>
      <c r="M138" s="272"/>
      <c r="N138" s="175"/>
    </row>
    <row r="139" spans="1:14" ht="16.5" customHeight="1">
      <c r="A139" s="175"/>
      <c r="B139" s="271"/>
      <c r="C139" s="824"/>
      <c r="D139" s="829"/>
      <c r="E139" s="807"/>
      <c r="F139" s="830"/>
      <c r="G139" s="829"/>
      <c r="H139" s="807"/>
      <c r="I139" s="830"/>
      <c r="J139" s="829"/>
      <c r="K139" s="807"/>
      <c r="L139" s="808"/>
      <c r="M139" s="272"/>
      <c r="N139" s="175"/>
    </row>
    <row r="140" spans="1:14" ht="16.5" customHeight="1">
      <c r="A140" s="175"/>
      <c r="B140" s="271"/>
      <c r="C140" s="824"/>
      <c r="D140" s="829"/>
      <c r="E140" s="807"/>
      <c r="F140" s="830"/>
      <c r="G140" s="829"/>
      <c r="H140" s="807"/>
      <c r="I140" s="830"/>
      <c r="J140" s="829"/>
      <c r="K140" s="807"/>
      <c r="L140" s="808"/>
      <c r="M140" s="273"/>
      <c r="N140" s="175"/>
    </row>
    <row r="141" spans="1:14" ht="16.5" customHeight="1">
      <c r="A141" s="175"/>
      <c r="B141" s="271"/>
      <c r="C141" s="824"/>
      <c r="D141" s="829"/>
      <c r="E141" s="807"/>
      <c r="F141" s="830"/>
      <c r="G141" s="829"/>
      <c r="H141" s="807"/>
      <c r="I141" s="830"/>
      <c r="J141" s="829"/>
      <c r="K141" s="807"/>
      <c r="L141" s="808"/>
      <c r="M141" s="273"/>
      <c r="N141" s="175"/>
    </row>
    <row r="142" spans="1:14" ht="16.5" customHeight="1">
      <c r="A142" s="175"/>
      <c r="B142" s="271"/>
      <c r="C142" s="824"/>
      <c r="D142" s="829"/>
      <c r="E142" s="807"/>
      <c r="F142" s="830"/>
      <c r="G142" s="829"/>
      <c r="H142" s="807"/>
      <c r="I142" s="830"/>
      <c r="J142" s="829"/>
      <c r="K142" s="807"/>
      <c r="L142" s="808"/>
      <c r="M142" s="273"/>
      <c r="N142" s="175"/>
    </row>
    <row r="143" spans="1:14" ht="16.5" customHeight="1">
      <c r="A143" s="175"/>
      <c r="B143" s="271"/>
      <c r="C143" s="824"/>
      <c r="D143" s="829"/>
      <c r="E143" s="807"/>
      <c r="F143" s="830"/>
      <c r="G143" s="829"/>
      <c r="H143" s="807"/>
      <c r="I143" s="830"/>
      <c r="J143" s="829"/>
      <c r="K143" s="807"/>
      <c r="L143" s="808"/>
      <c r="M143" s="273"/>
      <c r="N143" s="175"/>
    </row>
    <row r="144" spans="1:14" ht="16.5" customHeight="1">
      <c r="A144" s="175"/>
      <c r="B144" s="271"/>
      <c r="C144" s="824"/>
      <c r="D144" s="829"/>
      <c r="E144" s="807"/>
      <c r="F144" s="830"/>
      <c r="G144" s="829"/>
      <c r="H144" s="807"/>
      <c r="I144" s="830"/>
      <c r="J144" s="829"/>
      <c r="K144" s="807"/>
      <c r="L144" s="808"/>
      <c r="M144" s="273"/>
      <c r="N144" s="175"/>
    </row>
    <row r="145" spans="1:16" ht="16.5" customHeight="1">
      <c r="A145" s="175"/>
      <c r="B145" s="271"/>
      <c r="C145" s="824"/>
      <c r="D145" s="829"/>
      <c r="E145" s="807"/>
      <c r="F145" s="830"/>
      <c r="G145" s="829"/>
      <c r="H145" s="807"/>
      <c r="I145" s="830"/>
      <c r="J145" s="829"/>
      <c r="K145" s="807"/>
      <c r="L145" s="808"/>
      <c r="M145" s="273"/>
      <c r="N145" s="175"/>
    </row>
    <row r="146" spans="1:16" ht="16.5" customHeight="1" thickBot="1">
      <c r="A146" s="175"/>
      <c r="B146" s="271"/>
      <c r="C146" s="825"/>
      <c r="D146" s="831"/>
      <c r="E146" s="810"/>
      <c r="F146" s="832"/>
      <c r="G146" s="831"/>
      <c r="H146" s="810"/>
      <c r="I146" s="832"/>
      <c r="J146" s="831"/>
      <c r="K146" s="810"/>
      <c r="L146" s="811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5" t="s">
        <v>181</v>
      </c>
      <c r="F151" s="802"/>
      <c r="G151" s="666"/>
      <c r="H151" s="666"/>
      <c r="I151" s="666"/>
      <c r="J151" s="667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8"/>
      <c r="F152" s="669"/>
      <c r="G152" s="669"/>
      <c r="H152" s="669"/>
      <c r="I152" s="669"/>
      <c r="J152" s="670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8"/>
      <c r="F153" s="669"/>
      <c r="G153" s="669"/>
      <c r="H153" s="669"/>
      <c r="I153" s="669"/>
      <c r="J153" s="670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1"/>
      <c r="F154" s="672"/>
      <c r="G154" s="672"/>
      <c r="H154" s="672"/>
      <c r="I154" s="672"/>
      <c r="J154" s="673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2" t="s">
        <v>180</v>
      </c>
      <c r="G155" s="822"/>
      <c r="H155" s="821" t="str">
        <f>H7</f>
        <v>LB11359</v>
      </c>
      <c r="I155" s="821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9"/>
      <c r="D156" s="679"/>
      <c r="E156" s="679"/>
      <c r="F156" s="679"/>
      <c r="G156" s="679"/>
      <c r="H156" s="679"/>
      <c r="I156" s="679"/>
      <c r="J156" s="679"/>
      <c r="K156" s="679"/>
      <c r="L156" s="679"/>
      <c r="M156" s="680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9" t="s">
        <v>521</v>
      </c>
      <c r="D158" s="840"/>
      <c r="E158" s="840"/>
      <c r="F158" s="840"/>
      <c r="G158" s="840"/>
      <c r="H158" s="840"/>
      <c r="I158" s="840"/>
      <c r="J158" s="840"/>
      <c r="K158" s="840"/>
      <c r="L158" s="841"/>
      <c r="M158" s="272"/>
      <c r="N158" s="175"/>
    </row>
    <row r="159" spans="1:16" ht="16.5" customHeight="1">
      <c r="A159" s="175"/>
      <c r="B159" s="271"/>
      <c r="C159" s="280"/>
      <c r="D159" s="842" t="s">
        <v>244</v>
      </c>
      <c r="E159" s="843"/>
      <c r="F159" s="844"/>
      <c r="G159" s="842" t="s">
        <v>246</v>
      </c>
      <c r="H159" s="843"/>
      <c r="I159" s="844"/>
      <c r="J159" s="842" t="s">
        <v>245</v>
      </c>
      <c r="K159" s="843"/>
      <c r="L159" s="845"/>
      <c r="M159" s="272"/>
      <c r="N159" s="175"/>
    </row>
    <row r="160" spans="1:16" ht="16.5" customHeight="1">
      <c r="A160" s="175"/>
      <c r="B160" s="271"/>
      <c r="C160" s="823" t="s">
        <v>242</v>
      </c>
      <c r="D160" s="826"/>
      <c r="E160" s="827"/>
      <c r="F160" s="828"/>
      <c r="G160" s="826"/>
      <c r="H160" s="827"/>
      <c r="I160" s="828"/>
      <c r="J160" s="826"/>
      <c r="K160" s="827"/>
      <c r="L160" s="828"/>
      <c r="M160" s="273"/>
      <c r="N160" s="175"/>
      <c r="P160" s="284" t="s">
        <v>440</v>
      </c>
    </row>
    <row r="161" spans="1:16" ht="16.5" customHeight="1">
      <c r="A161" s="175"/>
      <c r="B161" s="271"/>
      <c r="C161" s="824"/>
      <c r="D161" s="829"/>
      <c r="E161" s="807"/>
      <c r="F161" s="830"/>
      <c r="G161" s="829"/>
      <c r="H161" s="807"/>
      <c r="I161" s="830"/>
      <c r="J161" s="829"/>
      <c r="K161" s="807"/>
      <c r="L161" s="830"/>
      <c r="M161" s="273"/>
      <c r="N161" s="175"/>
      <c r="P161" s="316" t="s">
        <v>441</v>
      </c>
    </row>
    <row r="162" spans="1:16" ht="16.5" customHeight="1">
      <c r="A162" s="175"/>
      <c r="B162" s="271"/>
      <c r="C162" s="824"/>
      <c r="D162" s="829"/>
      <c r="E162" s="807"/>
      <c r="F162" s="830"/>
      <c r="G162" s="829"/>
      <c r="H162" s="807"/>
      <c r="I162" s="830"/>
      <c r="J162" s="829"/>
      <c r="K162" s="807"/>
      <c r="L162" s="830"/>
      <c r="M162" s="273"/>
      <c r="N162" s="175"/>
    </row>
    <row r="163" spans="1:16" ht="16.5" customHeight="1">
      <c r="A163" s="175"/>
      <c r="B163" s="271"/>
      <c r="C163" s="824"/>
      <c r="D163" s="829"/>
      <c r="E163" s="807"/>
      <c r="F163" s="830"/>
      <c r="G163" s="829"/>
      <c r="H163" s="807"/>
      <c r="I163" s="830"/>
      <c r="J163" s="829"/>
      <c r="K163" s="807"/>
      <c r="L163" s="830"/>
      <c r="M163" s="273"/>
      <c r="N163" s="175"/>
    </row>
    <row r="164" spans="1:16" ht="16.5" customHeight="1">
      <c r="A164" s="175"/>
      <c r="B164" s="271"/>
      <c r="C164" s="824"/>
      <c r="D164" s="829"/>
      <c r="E164" s="807"/>
      <c r="F164" s="830"/>
      <c r="G164" s="829"/>
      <c r="H164" s="807"/>
      <c r="I164" s="830"/>
      <c r="J164" s="829"/>
      <c r="K164" s="807"/>
      <c r="L164" s="830"/>
      <c r="M164" s="273"/>
      <c r="N164" s="175"/>
    </row>
    <row r="165" spans="1:16" ht="16.5" customHeight="1">
      <c r="A165" s="175"/>
      <c r="B165" s="271"/>
      <c r="C165" s="824"/>
      <c r="D165" s="829"/>
      <c r="E165" s="807"/>
      <c r="F165" s="830"/>
      <c r="G165" s="829"/>
      <c r="H165" s="807"/>
      <c r="I165" s="830"/>
      <c r="J165" s="829"/>
      <c r="K165" s="807"/>
      <c r="L165" s="830"/>
      <c r="M165" s="273"/>
      <c r="N165" s="175"/>
    </row>
    <row r="166" spans="1:16" ht="16.5" customHeight="1">
      <c r="A166" s="175"/>
      <c r="B166" s="271"/>
      <c r="C166" s="824"/>
      <c r="D166" s="829"/>
      <c r="E166" s="807"/>
      <c r="F166" s="830"/>
      <c r="G166" s="829"/>
      <c r="H166" s="807"/>
      <c r="I166" s="830"/>
      <c r="J166" s="829"/>
      <c r="K166" s="807"/>
      <c r="L166" s="830"/>
      <c r="M166" s="273"/>
      <c r="N166" s="175"/>
    </row>
    <row r="167" spans="1:16" ht="16.5" customHeight="1">
      <c r="A167" s="175"/>
      <c r="B167" s="271"/>
      <c r="C167" s="824"/>
      <c r="D167" s="829"/>
      <c r="E167" s="807"/>
      <c r="F167" s="830"/>
      <c r="G167" s="829"/>
      <c r="H167" s="807"/>
      <c r="I167" s="830"/>
      <c r="J167" s="829"/>
      <c r="K167" s="807"/>
      <c r="L167" s="830"/>
      <c r="M167" s="273"/>
      <c r="N167" s="175"/>
    </row>
    <row r="168" spans="1:16" ht="16.5" customHeight="1">
      <c r="A168" s="175"/>
      <c r="B168" s="271"/>
      <c r="C168" s="824"/>
      <c r="D168" s="829"/>
      <c r="E168" s="807"/>
      <c r="F168" s="830"/>
      <c r="G168" s="829"/>
      <c r="H168" s="807"/>
      <c r="I168" s="830"/>
      <c r="J168" s="829"/>
      <c r="K168" s="807"/>
      <c r="L168" s="830"/>
      <c r="M168" s="273"/>
      <c r="N168" s="175"/>
    </row>
    <row r="169" spans="1:16" ht="16.5" customHeight="1">
      <c r="A169" s="175"/>
      <c r="B169" s="271"/>
      <c r="C169" s="824"/>
      <c r="D169" s="829"/>
      <c r="E169" s="807"/>
      <c r="F169" s="830"/>
      <c r="G169" s="829"/>
      <c r="H169" s="807"/>
      <c r="I169" s="830"/>
      <c r="J169" s="829"/>
      <c r="K169" s="807"/>
      <c r="L169" s="830"/>
      <c r="M169" s="273"/>
      <c r="N169" s="175"/>
    </row>
    <row r="170" spans="1:16" ht="16.5" customHeight="1">
      <c r="A170" s="175"/>
      <c r="B170" s="271"/>
      <c r="C170" s="824"/>
      <c r="D170" s="829"/>
      <c r="E170" s="807"/>
      <c r="F170" s="830"/>
      <c r="G170" s="829"/>
      <c r="H170" s="807"/>
      <c r="I170" s="830"/>
      <c r="J170" s="829"/>
      <c r="K170" s="807"/>
      <c r="L170" s="830"/>
      <c r="M170" s="273"/>
      <c r="N170" s="175"/>
    </row>
    <row r="171" spans="1:16" ht="16.5" customHeight="1">
      <c r="A171" s="175"/>
      <c r="B171" s="271"/>
      <c r="C171" s="824"/>
      <c r="D171" s="829"/>
      <c r="E171" s="807"/>
      <c r="F171" s="830"/>
      <c r="G171" s="829"/>
      <c r="H171" s="807"/>
      <c r="I171" s="830"/>
      <c r="J171" s="829"/>
      <c r="K171" s="807"/>
      <c r="L171" s="830"/>
      <c r="M171" s="273"/>
      <c r="N171" s="175"/>
    </row>
    <row r="172" spans="1:16" ht="16.5" customHeight="1">
      <c r="A172" s="175"/>
      <c r="B172" s="271"/>
      <c r="C172" s="824"/>
      <c r="D172" s="829"/>
      <c r="E172" s="807"/>
      <c r="F172" s="830"/>
      <c r="G172" s="829"/>
      <c r="H172" s="807"/>
      <c r="I172" s="830"/>
      <c r="J172" s="829"/>
      <c r="K172" s="807"/>
      <c r="L172" s="830"/>
      <c r="M172" s="274"/>
      <c r="N172" s="175"/>
    </row>
    <row r="173" spans="1:16" ht="16.5" customHeight="1">
      <c r="A173" s="175"/>
      <c r="B173" s="271"/>
      <c r="C173" s="824"/>
      <c r="D173" s="829"/>
      <c r="E173" s="807"/>
      <c r="F173" s="830"/>
      <c r="G173" s="829"/>
      <c r="H173" s="807"/>
      <c r="I173" s="830"/>
      <c r="J173" s="829"/>
      <c r="K173" s="807"/>
      <c r="L173" s="830"/>
      <c r="M173" s="272"/>
      <c r="N173" s="175"/>
    </row>
    <row r="174" spans="1:16" ht="16.5" customHeight="1">
      <c r="A174" s="175"/>
      <c r="B174" s="271"/>
      <c r="C174" s="834"/>
      <c r="D174" s="835"/>
      <c r="E174" s="836"/>
      <c r="F174" s="837"/>
      <c r="G174" s="835"/>
      <c r="H174" s="836"/>
      <c r="I174" s="837"/>
      <c r="J174" s="835"/>
      <c r="K174" s="836"/>
      <c r="L174" s="837"/>
      <c r="M174" s="272"/>
      <c r="N174" s="175"/>
    </row>
    <row r="175" spans="1:16" ht="16.5" customHeight="1">
      <c r="A175" s="175"/>
      <c r="B175" s="271"/>
      <c r="C175" s="823" t="s">
        <v>206</v>
      </c>
      <c r="D175" s="826"/>
      <c r="E175" s="827"/>
      <c r="F175" s="828"/>
      <c r="G175" s="826"/>
      <c r="H175" s="827"/>
      <c r="I175" s="828"/>
      <c r="J175" s="826"/>
      <c r="K175" s="827"/>
      <c r="L175" s="828"/>
      <c r="M175" s="273"/>
      <c r="N175" s="175"/>
    </row>
    <row r="176" spans="1:16" ht="16.5" customHeight="1">
      <c r="A176" s="175"/>
      <c r="B176" s="271"/>
      <c r="C176" s="824"/>
      <c r="D176" s="829"/>
      <c r="E176" s="807"/>
      <c r="F176" s="830"/>
      <c r="G176" s="829"/>
      <c r="H176" s="807"/>
      <c r="I176" s="830"/>
      <c r="J176" s="829"/>
      <c r="K176" s="807"/>
      <c r="L176" s="830"/>
      <c r="M176" s="273"/>
      <c r="N176" s="175"/>
    </row>
    <row r="177" spans="1:14" ht="16.5" customHeight="1">
      <c r="A177" s="175"/>
      <c r="B177" s="271"/>
      <c r="C177" s="824"/>
      <c r="D177" s="829"/>
      <c r="E177" s="807"/>
      <c r="F177" s="830"/>
      <c r="G177" s="829"/>
      <c r="H177" s="807"/>
      <c r="I177" s="830"/>
      <c r="J177" s="829"/>
      <c r="K177" s="807"/>
      <c r="L177" s="830"/>
      <c r="M177" s="274"/>
      <c r="N177" s="175"/>
    </row>
    <row r="178" spans="1:14" ht="16.5" customHeight="1">
      <c r="A178" s="175"/>
      <c r="B178" s="271"/>
      <c r="C178" s="824"/>
      <c r="D178" s="829"/>
      <c r="E178" s="807"/>
      <c r="F178" s="830"/>
      <c r="G178" s="829"/>
      <c r="H178" s="807"/>
      <c r="I178" s="830"/>
      <c r="J178" s="829"/>
      <c r="K178" s="807"/>
      <c r="L178" s="830"/>
      <c r="M178" s="274"/>
      <c r="N178" s="175"/>
    </row>
    <row r="179" spans="1:14" ht="16.5" customHeight="1">
      <c r="A179" s="175"/>
      <c r="B179" s="271"/>
      <c r="C179" s="824"/>
      <c r="D179" s="829"/>
      <c r="E179" s="807"/>
      <c r="F179" s="830"/>
      <c r="G179" s="829"/>
      <c r="H179" s="807"/>
      <c r="I179" s="830"/>
      <c r="J179" s="829"/>
      <c r="K179" s="807"/>
      <c r="L179" s="830"/>
      <c r="M179" s="274"/>
      <c r="N179" s="175"/>
    </row>
    <row r="180" spans="1:14" ht="16.5" customHeight="1">
      <c r="A180" s="175"/>
      <c r="B180" s="271"/>
      <c r="C180" s="824"/>
      <c r="D180" s="829"/>
      <c r="E180" s="807"/>
      <c r="F180" s="830"/>
      <c r="G180" s="829"/>
      <c r="H180" s="807"/>
      <c r="I180" s="830"/>
      <c r="J180" s="829"/>
      <c r="K180" s="807"/>
      <c r="L180" s="830"/>
      <c r="M180" s="274"/>
      <c r="N180" s="175"/>
    </row>
    <row r="181" spans="1:14" ht="16.5" customHeight="1">
      <c r="A181" s="175"/>
      <c r="B181" s="271"/>
      <c r="C181" s="824"/>
      <c r="D181" s="829"/>
      <c r="E181" s="807"/>
      <c r="F181" s="830"/>
      <c r="G181" s="829"/>
      <c r="H181" s="807"/>
      <c r="I181" s="830"/>
      <c r="J181" s="829"/>
      <c r="K181" s="807"/>
      <c r="L181" s="830"/>
      <c r="M181" s="274"/>
      <c r="N181" s="175"/>
    </row>
    <row r="182" spans="1:14" ht="16.5" customHeight="1">
      <c r="A182" s="175"/>
      <c r="B182" s="275"/>
      <c r="C182" s="824"/>
      <c r="D182" s="829"/>
      <c r="E182" s="807"/>
      <c r="F182" s="830"/>
      <c r="G182" s="829"/>
      <c r="H182" s="807"/>
      <c r="I182" s="830"/>
      <c r="J182" s="829"/>
      <c r="K182" s="807"/>
      <c r="L182" s="830"/>
      <c r="M182" s="276"/>
      <c r="N182" s="175"/>
    </row>
    <row r="183" spans="1:14" ht="16.5" customHeight="1">
      <c r="A183" s="175"/>
      <c r="B183" s="275"/>
      <c r="C183" s="824"/>
      <c r="D183" s="829"/>
      <c r="E183" s="807"/>
      <c r="F183" s="830"/>
      <c r="G183" s="829"/>
      <c r="H183" s="807"/>
      <c r="I183" s="830"/>
      <c r="J183" s="829"/>
      <c r="K183" s="807"/>
      <c r="L183" s="830"/>
      <c r="M183" s="276"/>
      <c r="N183" s="175"/>
    </row>
    <row r="184" spans="1:14" ht="16.5" customHeight="1">
      <c r="A184" s="175"/>
      <c r="B184" s="275"/>
      <c r="C184" s="824"/>
      <c r="D184" s="829"/>
      <c r="E184" s="807"/>
      <c r="F184" s="830"/>
      <c r="G184" s="829"/>
      <c r="H184" s="807"/>
      <c r="I184" s="830"/>
      <c r="J184" s="829"/>
      <c r="K184" s="807"/>
      <c r="L184" s="830"/>
      <c r="M184" s="276"/>
      <c r="N184" s="175"/>
    </row>
    <row r="185" spans="1:14" ht="16.5" customHeight="1">
      <c r="A185" s="175"/>
      <c r="B185" s="271"/>
      <c r="C185" s="824"/>
      <c r="D185" s="829"/>
      <c r="E185" s="807"/>
      <c r="F185" s="830"/>
      <c r="G185" s="829"/>
      <c r="H185" s="807"/>
      <c r="I185" s="830"/>
      <c r="J185" s="829"/>
      <c r="K185" s="807"/>
      <c r="L185" s="830"/>
      <c r="M185" s="272"/>
      <c r="N185" s="175"/>
    </row>
    <row r="186" spans="1:14" ht="16.5" customHeight="1">
      <c r="A186" s="175"/>
      <c r="B186" s="271"/>
      <c r="C186" s="824"/>
      <c r="D186" s="829"/>
      <c r="E186" s="807"/>
      <c r="F186" s="830"/>
      <c r="G186" s="829"/>
      <c r="H186" s="807"/>
      <c r="I186" s="830"/>
      <c r="J186" s="829"/>
      <c r="K186" s="807"/>
      <c r="L186" s="830"/>
      <c r="M186" s="272"/>
      <c r="N186" s="175"/>
    </row>
    <row r="187" spans="1:14" ht="16.5" customHeight="1">
      <c r="A187" s="175"/>
      <c r="B187" s="271"/>
      <c r="C187" s="824"/>
      <c r="D187" s="829"/>
      <c r="E187" s="807"/>
      <c r="F187" s="830"/>
      <c r="G187" s="829"/>
      <c r="H187" s="807"/>
      <c r="I187" s="830"/>
      <c r="J187" s="829"/>
      <c r="K187" s="807"/>
      <c r="L187" s="830"/>
      <c r="M187" s="272"/>
      <c r="N187" s="175"/>
    </row>
    <row r="188" spans="1:14" ht="16.5" customHeight="1">
      <c r="A188" s="175"/>
      <c r="B188" s="271"/>
      <c r="C188" s="824"/>
      <c r="D188" s="829"/>
      <c r="E188" s="807"/>
      <c r="F188" s="830"/>
      <c r="G188" s="829"/>
      <c r="H188" s="807"/>
      <c r="I188" s="830"/>
      <c r="J188" s="829"/>
      <c r="K188" s="807"/>
      <c r="L188" s="830"/>
      <c r="M188" s="273"/>
      <c r="N188" s="175"/>
    </row>
    <row r="189" spans="1:14" ht="16.5" customHeight="1">
      <c r="A189" s="175"/>
      <c r="B189" s="271"/>
      <c r="C189" s="834"/>
      <c r="D189" s="835"/>
      <c r="E189" s="836"/>
      <c r="F189" s="837"/>
      <c r="G189" s="835"/>
      <c r="H189" s="836"/>
      <c r="I189" s="837"/>
      <c r="J189" s="835"/>
      <c r="K189" s="836"/>
      <c r="L189" s="837"/>
      <c r="M189" s="273"/>
      <c r="N189" s="175"/>
    </row>
    <row r="190" spans="1:14" ht="16.5" customHeight="1">
      <c r="A190" s="175"/>
      <c r="B190" s="271"/>
      <c r="C190" s="823" t="s">
        <v>207</v>
      </c>
      <c r="D190" s="826"/>
      <c r="E190" s="827"/>
      <c r="F190" s="828"/>
      <c r="G190" s="826"/>
      <c r="H190" s="827"/>
      <c r="I190" s="828"/>
      <c r="J190" s="826"/>
      <c r="K190" s="827"/>
      <c r="L190" s="833"/>
      <c r="M190" s="273"/>
      <c r="N190" s="175"/>
    </row>
    <row r="191" spans="1:14" ht="16.5" customHeight="1">
      <c r="A191" s="175"/>
      <c r="B191" s="271"/>
      <c r="C191" s="824"/>
      <c r="D191" s="829"/>
      <c r="E191" s="807"/>
      <c r="F191" s="830"/>
      <c r="G191" s="829"/>
      <c r="H191" s="807"/>
      <c r="I191" s="830"/>
      <c r="J191" s="829"/>
      <c r="K191" s="807"/>
      <c r="L191" s="808"/>
      <c r="M191" s="273"/>
      <c r="N191" s="175"/>
    </row>
    <row r="192" spans="1:14" ht="16.5" customHeight="1">
      <c r="A192" s="175"/>
      <c r="B192" s="271"/>
      <c r="C192" s="824"/>
      <c r="D192" s="829"/>
      <c r="E192" s="807"/>
      <c r="F192" s="830"/>
      <c r="G192" s="829"/>
      <c r="H192" s="807"/>
      <c r="I192" s="830"/>
      <c r="J192" s="829"/>
      <c r="K192" s="807"/>
      <c r="L192" s="808"/>
      <c r="M192" s="273"/>
      <c r="N192" s="175"/>
    </row>
    <row r="193" spans="1:14" ht="16.5" customHeight="1">
      <c r="A193" s="175"/>
      <c r="B193" s="271"/>
      <c r="C193" s="824"/>
      <c r="D193" s="829"/>
      <c r="E193" s="807"/>
      <c r="F193" s="830"/>
      <c r="G193" s="829"/>
      <c r="H193" s="807"/>
      <c r="I193" s="830"/>
      <c r="J193" s="829"/>
      <c r="K193" s="807"/>
      <c r="L193" s="808"/>
      <c r="M193" s="273"/>
      <c r="N193" s="175"/>
    </row>
    <row r="194" spans="1:14" ht="16.5" customHeight="1">
      <c r="A194" s="175"/>
      <c r="B194" s="271"/>
      <c r="C194" s="824"/>
      <c r="D194" s="829"/>
      <c r="E194" s="807"/>
      <c r="F194" s="830"/>
      <c r="G194" s="829"/>
      <c r="H194" s="807"/>
      <c r="I194" s="830"/>
      <c r="J194" s="829"/>
      <c r="K194" s="807"/>
      <c r="L194" s="808"/>
      <c r="M194" s="273"/>
      <c r="N194" s="175"/>
    </row>
    <row r="195" spans="1:14" ht="16.5" customHeight="1">
      <c r="A195" s="175"/>
      <c r="B195" s="271"/>
      <c r="C195" s="824"/>
      <c r="D195" s="829"/>
      <c r="E195" s="807"/>
      <c r="F195" s="830"/>
      <c r="G195" s="829"/>
      <c r="H195" s="807"/>
      <c r="I195" s="830"/>
      <c r="J195" s="829"/>
      <c r="K195" s="807"/>
      <c r="L195" s="808"/>
      <c r="M195" s="273"/>
      <c r="N195" s="175"/>
    </row>
    <row r="196" spans="1:14" ht="16.5" customHeight="1">
      <c r="A196" s="175"/>
      <c r="B196" s="271"/>
      <c r="C196" s="824"/>
      <c r="D196" s="829"/>
      <c r="E196" s="807"/>
      <c r="F196" s="830"/>
      <c r="G196" s="829"/>
      <c r="H196" s="807"/>
      <c r="I196" s="830"/>
      <c r="J196" s="829"/>
      <c r="K196" s="807"/>
      <c r="L196" s="808"/>
      <c r="M196" s="273"/>
      <c r="N196" s="175"/>
    </row>
    <row r="197" spans="1:14" ht="16.5" customHeight="1">
      <c r="A197" s="175"/>
      <c r="B197" s="271"/>
      <c r="C197" s="824"/>
      <c r="D197" s="829"/>
      <c r="E197" s="807"/>
      <c r="F197" s="830"/>
      <c r="G197" s="829"/>
      <c r="H197" s="807"/>
      <c r="I197" s="830"/>
      <c r="J197" s="829"/>
      <c r="K197" s="807"/>
      <c r="L197" s="808"/>
      <c r="M197" s="273"/>
      <c r="N197" s="175"/>
    </row>
    <row r="198" spans="1:14" ht="16.5" customHeight="1">
      <c r="A198" s="175"/>
      <c r="B198" s="271"/>
      <c r="C198" s="824"/>
      <c r="D198" s="829"/>
      <c r="E198" s="807"/>
      <c r="F198" s="830"/>
      <c r="G198" s="829"/>
      <c r="H198" s="807"/>
      <c r="I198" s="830"/>
      <c r="J198" s="829"/>
      <c r="K198" s="807"/>
      <c r="L198" s="808"/>
      <c r="M198" s="273"/>
      <c r="N198" s="175"/>
    </row>
    <row r="199" spans="1:14" ht="16.5" customHeight="1">
      <c r="A199" s="175"/>
      <c r="B199" s="271"/>
      <c r="C199" s="824"/>
      <c r="D199" s="829"/>
      <c r="E199" s="807"/>
      <c r="F199" s="830"/>
      <c r="G199" s="829"/>
      <c r="H199" s="807"/>
      <c r="I199" s="830"/>
      <c r="J199" s="829"/>
      <c r="K199" s="807"/>
      <c r="L199" s="808"/>
      <c r="M199" s="273"/>
      <c r="N199" s="175"/>
    </row>
    <row r="200" spans="1:14" ht="16.5" customHeight="1">
      <c r="A200" s="175"/>
      <c r="B200" s="271"/>
      <c r="C200" s="824"/>
      <c r="D200" s="829"/>
      <c r="E200" s="807"/>
      <c r="F200" s="830"/>
      <c r="G200" s="829"/>
      <c r="H200" s="807"/>
      <c r="I200" s="830"/>
      <c r="J200" s="829"/>
      <c r="K200" s="807"/>
      <c r="L200" s="808"/>
      <c r="M200" s="273"/>
      <c r="N200" s="175"/>
    </row>
    <row r="201" spans="1:14" ht="16.5" customHeight="1">
      <c r="A201" s="175"/>
      <c r="B201" s="271"/>
      <c r="C201" s="824"/>
      <c r="D201" s="829"/>
      <c r="E201" s="807"/>
      <c r="F201" s="830"/>
      <c r="G201" s="829"/>
      <c r="H201" s="807"/>
      <c r="I201" s="830"/>
      <c r="J201" s="829"/>
      <c r="K201" s="807"/>
      <c r="L201" s="808"/>
      <c r="M201" s="273"/>
      <c r="N201" s="175"/>
    </row>
    <row r="202" spans="1:14" ht="16.5" customHeight="1">
      <c r="A202" s="175"/>
      <c r="B202" s="271"/>
      <c r="C202" s="824"/>
      <c r="D202" s="829"/>
      <c r="E202" s="807"/>
      <c r="F202" s="830"/>
      <c r="G202" s="829"/>
      <c r="H202" s="807"/>
      <c r="I202" s="830"/>
      <c r="J202" s="829"/>
      <c r="K202" s="807"/>
      <c r="L202" s="808"/>
      <c r="M202" s="273"/>
      <c r="N202" s="175"/>
    </row>
    <row r="203" spans="1:14" ht="16.5" customHeight="1">
      <c r="A203" s="175"/>
      <c r="B203" s="271"/>
      <c r="C203" s="824"/>
      <c r="D203" s="829"/>
      <c r="E203" s="807"/>
      <c r="F203" s="830"/>
      <c r="G203" s="829"/>
      <c r="H203" s="807"/>
      <c r="I203" s="830"/>
      <c r="J203" s="829"/>
      <c r="K203" s="807"/>
      <c r="L203" s="808"/>
      <c r="M203" s="273"/>
      <c r="N203" s="175"/>
    </row>
    <row r="204" spans="1:14" ht="16.5" customHeight="1">
      <c r="A204" s="175"/>
      <c r="B204" s="271"/>
      <c r="C204" s="834"/>
      <c r="D204" s="835"/>
      <c r="E204" s="836"/>
      <c r="F204" s="837"/>
      <c r="G204" s="835"/>
      <c r="H204" s="836"/>
      <c r="I204" s="837"/>
      <c r="J204" s="835"/>
      <c r="K204" s="836"/>
      <c r="L204" s="838"/>
      <c r="M204" s="273"/>
      <c r="N204" s="175"/>
    </row>
    <row r="205" spans="1:14" ht="16.5" customHeight="1">
      <c r="A205" s="175"/>
      <c r="B205" s="271"/>
      <c r="C205" s="823" t="s">
        <v>208</v>
      </c>
      <c r="D205" s="826"/>
      <c r="E205" s="827"/>
      <c r="F205" s="828"/>
      <c r="G205" s="826"/>
      <c r="H205" s="827"/>
      <c r="I205" s="828"/>
      <c r="J205" s="826"/>
      <c r="K205" s="827"/>
      <c r="L205" s="833"/>
      <c r="M205" s="272"/>
      <c r="N205" s="175"/>
    </row>
    <row r="206" spans="1:14" ht="16.5" customHeight="1">
      <c r="A206" s="175"/>
      <c r="B206" s="271"/>
      <c r="C206" s="824"/>
      <c r="D206" s="829"/>
      <c r="E206" s="807"/>
      <c r="F206" s="830"/>
      <c r="G206" s="829"/>
      <c r="H206" s="807"/>
      <c r="I206" s="830"/>
      <c r="J206" s="829"/>
      <c r="K206" s="807"/>
      <c r="L206" s="808"/>
      <c r="M206" s="272"/>
      <c r="N206" s="175"/>
    </row>
    <row r="207" spans="1:14" ht="16.5" customHeight="1">
      <c r="A207" s="175"/>
      <c r="B207" s="271"/>
      <c r="C207" s="824"/>
      <c r="D207" s="829"/>
      <c r="E207" s="807"/>
      <c r="F207" s="830"/>
      <c r="G207" s="829"/>
      <c r="H207" s="807"/>
      <c r="I207" s="830"/>
      <c r="J207" s="829"/>
      <c r="K207" s="807"/>
      <c r="L207" s="808"/>
      <c r="M207" s="272"/>
      <c r="N207" s="175"/>
    </row>
    <row r="208" spans="1:14" ht="16.5" customHeight="1">
      <c r="A208" s="175"/>
      <c r="B208" s="271"/>
      <c r="C208" s="824"/>
      <c r="D208" s="829"/>
      <c r="E208" s="807"/>
      <c r="F208" s="830"/>
      <c r="G208" s="829"/>
      <c r="H208" s="807"/>
      <c r="I208" s="830"/>
      <c r="J208" s="829"/>
      <c r="K208" s="807"/>
      <c r="L208" s="808"/>
      <c r="M208" s="272"/>
      <c r="N208" s="175"/>
    </row>
    <row r="209" spans="1:14" ht="16.5" customHeight="1">
      <c r="A209" s="175"/>
      <c r="B209" s="271"/>
      <c r="C209" s="824"/>
      <c r="D209" s="829"/>
      <c r="E209" s="807"/>
      <c r="F209" s="830"/>
      <c r="G209" s="829"/>
      <c r="H209" s="807"/>
      <c r="I209" s="830"/>
      <c r="J209" s="829"/>
      <c r="K209" s="807"/>
      <c r="L209" s="808"/>
      <c r="M209" s="272"/>
      <c r="N209" s="175"/>
    </row>
    <row r="210" spans="1:14" ht="16.5" customHeight="1">
      <c r="A210" s="175"/>
      <c r="B210" s="271"/>
      <c r="C210" s="824"/>
      <c r="D210" s="829"/>
      <c r="E210" s="807"/>
      <c r="F210" s="830"/>
      <c r="G210" s="829"/>
      <c r="H210" s="807"/>
      <c r="I210" s="830"/>
      <c r="J210" s="829"/>
      <c r="K210" s="807"/>
      <c r="L210" s="808"/>
      <c r="M210" s="272"/>
      <c r="N210" s="175"/>
    </row>
    <row r="211" spans="1:14" ht="16.5" customHeight="1">
      <c r="A211" s="175"/>
      <c r="B211" s="271"/>
      <c r="C211" s="824"/>
      <c r="D211" s="829"/>
      <c r="E211" s="807"/>
      <c r="F211" s="830"/>
      <c r="G211" s="829"/>
      <c r="H211" s="807"/>
      <c r="I211" s="830"/>
      <c r="J211" s="829"/>
      <c r="K211" s="807"/>
      <c r="L211" s="808"/>
      <c r="M211" s="272"/>
      <c r="N211" s="175"/>
    </row>
    <row r="212" spans="1:14" ht="16.5" customHeight="1">
      <c r="A212" s="175"/>
      <c r="B212" s="271"/>
      <c r="C212" s="824"/>
      <c r="D212" s="829"/>
      <c r="E212" s="807"/>
      <c r="F212" s="830"/>
      <c r="G212" s="829"/>
      <c r="H212" s="807"/>
      <c r="I212" s="830"/>
      <c r="J212" s="829"/>
      <c r="K212" s="807"/>
      <c r="L212" s="808"/>
      <c r="M212" s="272"/>
      <c r="N212" s="175"/>
    </row>
    <row r="213" spans="1:14" ht="16.5" customHeight="1">
      <c r="A213" s="175"/>
      <c r="B213" s="271"/>
      <c r="C213" s="824"/>
      <c r="D213" s="829"/>
      <c r="E213" s="807"/>
      <c r="F213" s="830"/>
      <c r="G213" s="829"/>
      <c r="H213" s="807"/>
      <c r="I213" s="830"/>
      <c r="J213" s="829"/>
      <c r="K213" s="807"/>
      <c r="L213" s="808"/>
      <c r="M213" s="273"/>
      <c r="N213" s="175"/>
    </row>
    <row r="214" spans="1:14" ht="16.5" customHeight="1">
      <c r="A214" s="175"/>
      <c r="B214" s="271"/>
      <c r="C214" s="824"/>
      <c r="D214" s="829"/>
      <c r="E214" s="807"/>
      <c r="F214" s="830"/>
      <c r="G214" s="829"/>
      <c r="H214" s="807"/>
      <c r="I214" s="830"/>
      <c r="J214" s="829"/>
      <c r="K214" s="807"/>
      <c r="L214" s="808"/>
      <c r="M214" s="273"/>
      <c r="N214" s="175"/>
    </row>
    <row r="215" spans="1:14" ht="16.5" customHeight="1">
      <c r="A215" s="175"/>
      <c r="B215" s="271"/>
      <c r="C215" s="824"/>
      <c r="D215" s="829"/>
      <c r="E215" s="807"/>
      <c r="F215" s="830"/>
      <c r="G215" s="829"/>
      <c r="H215" s="807"/>
      <c r="I215" s="830"/>
      <c r="J215" s="829"/>
      <c r="K215" s="807"/>
      <c r="L215" s="808"/>
      <c r="M215" s="273"/>
      <c r="N215" s="175"/>
    </row>
    <row r="216" spans="1:14" ht="16.5" customHeight="1">
      <c r="A216" s="175"/>
      <c r="B216" s="271"/>
      <c r="C216" s="824"/>
      <c r="D216" s="829"/>
      <c r="E216" s="807"/>
      <c r="F216" s="830"/>
      <c r="G216" s="829"/>
      <c r="H216" s="807"/>
      <c r="I216" s="830"/>
      <c r="J216" s="829"/>
      <c r="K216" s="807"/>
      <c r="L216" s="808"/>
      <c r="M216" s="273"/>
      <c r="N216" s="175"/>
    </row>
    <row r="217" spans="1:14" ht="16.5" customHeight="1">
      <c r="A217" s="175"/>
      <c r="B217" s="271"/>
      <c r="C217" s="824"/>
      <c r="D217" s="829"/>
      <c r="E217" s="807"/>
      <c r="F217" s="830"/>
      <c r="G217" s="829"/>
      <c r="H217" s="807"/>
      <c r="I217" s="830"/>
      <c r="J217" s="829"/>
      <c r="K217" s="807"/>
      <c r="L217" s="808"/>
      <c r="M217" s="273"/>
      <c r="N217" s="175"/>
    </row>
    <row r="218" spans="1:14" ht="16.5" customHeight="1">
      <c r="A218" s="175"/>
      <c r="B218" s="271"/>
      <c r="C218" s="824"/>
      <c r="D218" s="829"/>
      <c r="E218" s="807"/>
      <c r="F218" s="830"/>
      <c r="G218" s="829"/>
      <c r="H218" s="807"/>
      <c r="I218" s="830"/>
      <c r="J218" s="829"/>
      <c r="K218" s="807"/>
      <c r="L218" s="808"/>
      <c r="M218" s="273"/>
      <c r="N218" s="175"/>
    </row>
    <row r="219" spans="1:14" ht="16.5" customHeight="1" thickBot="1">
      <c r="A219" s="175"/>
      <c r="B219" s="271"/>
      <c r="C219" s="825"/>
      <c r="D219" s="831"/>
      <c r="E219" s="810"/>
      <c r="F219" s="832"/>
      <c r="G219" s="831"/>
      <c r="H219" s="810"/>
      <c r="I219" s="832"/>
      <c r="J219" s="831"/>
      <c r="K219" s="810"/>
      <c r="L219" s="811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5" t="s">
        <v>181</v>
      </c>
      <c r="F225" s="802"/>
      <c r="G225" s="666"/>
      <c r="H225" s="666"/>
      <c r="I225" s="666"/>
      <c r="J225" s="667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8"/>
      <c r="F226" s="669"/>
      <c r="G226" s="669"/>
      <c r="H226" s="669"/>
      <c r="I226" s="669"/>
      <c r="J226" s="670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8"/>
      <c r="F227" s="669"/>
      <c r="G227" s="669"/>
      <c r="H227" s="669"/>
      <c r="I227" s="669"/>
      <c r="J227" s="670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1"/>
      <c r="F228" s="672"/>
      <c r="G228" s="672"/>
      <c r="H228" s="672"/>
      <c r="I228" s="672"/>
      <c r="J228" s="673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2" t="s">
        <v>180</v>
      </c>
      <c r="G229" s="822"/>
      <c r="H229" s="821" t="str">
        <f>H7</f>
        <v>LB11359</v>
      </c>
      <c r="I229" s="821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9"/>
      <c r="D230" s="679"/>
      <c r="E230" s="679"/>
      <c r="F230" s="679"/>
      <c r="G230" s="679"/>
      <c r="H230" s="679"/>
      <c r="I230" s="679"/>
      <c r="J230" s="679"/>
      <c r="K230" s="679"/>
      <c r="L230" s="679"/>
      <c r="M230" s="680"/>
      <c r="N230" s="175"/>
    </row>
    <row r="231" spans="1:16" ht="16.5" customHeight="1" thickBot="1">
      <c r="A231" s="175"/>
      <c r="B231" s="633" t="s">
        <v>430</v>
      </c>
      <c r="C231" s="634"/>
      <c r="D231" s="634"/>
      <c r="E231" s="634"/>
      <c r="F231" s="634"/>
      <c r="G231" s="634"/>
      <c r="H231" s="634"/>
      <c r="I231" s="634"/>
      <c r="J231" s="634"/>
      <c r="K231" s="634"/>
      <c r="L231" s="634"/>
      <c r="M231" s="635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9" t="s">
        <v>512</v>
      </c>
      <c r="D233" s="840"/>
      <c r="E233" s="840"/>
      <c r="F233" s="840"/>
      <c r="G233" s="840"/>
      <c r="H233" s="840"/>
      <c r="I233" s="840"/>
      <c r="J233" s="840"/>
      <c r="K233" s="840"/>
      <c r="L233" s="841"/>
      <c r="M233" s="276"/>
      <c r="N233" s="175"/>
    </row>
    <row r="234" spans="1:16" ht="16.5" customHeight="1">
      <c r="A234" s="175"/>
      <c r="B234" s="275"/>
      <c r="C234" s="280"/>
      <c r="D234" s="842" t="s">
        <v>247</v>
      </c>
      <c r="E234" s="843"/>
      <c r="F234" s="843"/>
      <c r="G234" s="844"/>
      <c r="H234" s="842" t="s">
        <v>248</v>
      </c>
      <c r="I234" s="843"/>
      <c r="J234" s="843"/>
      <c r="K234" s="844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2" t="s">
        <v>242</v>
      </c>
      <c r="D235" s="826"/>
      <c r="E235" s="827"/>
      <c r="F235" s="827"/>
      <c r="G235" s="828"/>
      <c r="H235" s="826"/>
      <c r="I235" s="827"/>
      <c r="J235" s="827"/>
      <c r="K235" s="828"/>
      <c r="L235" s="853"/>
      <c r="M235" s="272"/>
      <c r="N235" s="175"/>
      <c r="P235" s="316" t="s">
        <v>442</v>
      </c>
    </row>
    <row r="236" spans="1:16" ht="16.5" customHeight="1">
      <c r="A236" s="175"/>
      <c r="B236" s="271"/>
      <c r="C236" s="852"/>
      <c r="D236" s="829"/>
      <c r="E236" s="807"/>
      <c r="F236" s="807"/>
      <c r="G236" s="830"/>
      <c r="H236" s="829"/>
      <c r="I236" s="807"/>
      <c r="J236" s="807"/>
      <c r="K236" s="830"/>
      <c r="L236" s="854"/>
      <c r="M236" s="272"/>
      <c r="N236" s="175"/>
    </row>
    <row r="237" spans="1:16" ht="16.5" customHeight="1">
      <c r="A237" s="175"/>
      <c r="B237" s="271"/>
      <c r="C237" s="852"/>
      <c r="D237" s="829"/>
      <c r="E237" s="807"/>
      <c r="F237" s="807"/>
      <c r="G237" s="830"/>
      <c r="H237" s="829"/>
      <c r="I237" s="807"/>
      <c r="J237" s="807"/>
      <c r="K237" s="830"/>
      <c r="L237" s="854"/>
      <c r="M237" s="272"/>
      <c r="N237" s="175"/>
    </row>
    <row r="238" spans="1:16" ht="16.5" customHeight="1">
      <c r="A238" s="175"/>
      <c r="B238" s="271"/>
      <c r="C238" s="852"/>
      <c r="D238" s="829"/>
      <c r="E238" s="807"/>
      <c r="F238" s="807"/>
      <c r="G238" s="830"/>
      <c r="H238" s="829"/>
      <c r="I238" s="807"/>
      <c r="J238" s="807"/>
      <c r="K238" s="830"/>
      <c r="L238" s="854"/>
      <c r="M238" s="273"/>
      <c r="N238" s="175"/>
    </row>
    <row r="239" spans="1:16" ht="16.5" customHeight="1">
      <c r="A239" s="175"/>
      <c r="B239" s="271"/>
      <c r="C239" s="852"/>
      <c r="D239" s="829"/>
      <c r="E239" s="807"/>
      <c r="F239" s="807"/>
      <c r="G239" s="830"/>
      <c r="H239" s="829"/>
      <c r="I239" s="807"/>
      <c r="J239" s="807"/>
      <c r="K239" s="830"/>
      <c r="L239" s="854"/>
      <c r="M239" s="273"/>
      <c r="N239" s="175"/>
    </row>
    <row r="240" spans="1:16" ht="16.5" customHeight="1">
      <c r="A240" s="175"/>
      <c r="B240" s="271"/>
      <c r="C240" s="852"/>
      <c r="D240" s="829"/>
      <c r="E240" s="807"/>
      <c r="F240" s="807"/>
      <c r="G240" s="830"/>
      <c r="H240" s="829"/>
      <c r="I240" s="807"/>
      <c r="J240" s="807"/>
      <c r="K240" s="830"/>
      <c r="L240" s="854"/>
      <c r="M240" s="273"/>
      <c r="N240" s="175"/>
    </row>
    <row r="241" spans="1:14" ht="16.5" customHeight="1">
      <c r="A241" s="175"/>
      <c r="B241" s="271"/>
      <c r="C241" s="852"/>
      <c r="D241" s="829"/>
      <c r="E241" s="807"/>
      <c r="F241" s="807"/>
      <c r="G241" s="830"/>
      <c r="H241" s="829"/>
      <c r="I241" s="807"/>
      <c r="J241" s="807"/>
      <c r="K241" s="830"/>
      <c r="L241" s="854"/>
      <c r="M241" s="273"/>
      <c r="N241" s="175"/>
    </row>
    <row r="242" spans="1:14" ht="16.5" customHeight="1">
      <c r="A242" s="175"/>
      <c r="B242" s="271"/>
      <c r="C242" s="852"/>
      <c r="D242" s="829"/>
      <c r="E242" s="807"/>
      <c r="F242" s="807"/>
      <c r="G242" s="830"/>
      <c r="H242" s="829"/>
      <c r="I242" s="807"/>
      <c r="J242" s="807"/>
      <c r="K242" s="830"/>
      <c r="L242" s="854"/>
      <c r="M242" s="273"/>
      <c r="N242" s="175"/>
    </row>
    <row r="243" spans="1:14" ht="16.5" customHeight="1">
      <c r="A243" s="175"/>
      <c r="B243" s="271"/>
      <c r="C243" s="852"/>
      <c r="D243" s="829"/>
      <c r="E243" s="807"/>
      <c r="F243" s="807"/>
      <c r="G243" s="830"/>
      <c r="H243" s="829"/>
      <c r="I243" s="807"/>
      <c r="J243" s="807"/>
      <c r="K243" s="830"/>
      <c r="L243" s="854"/>
      <c r="M243" s="273"/>
      <c r="N243" s="175"/>
    </row>
    <row r="244" spans="1:14" ht="16.5" customHeight="1">
      <c r="A244" s="175"/>
      <c r="B244" s="271"/>
      <c r="C244" s="852"/>
      <c r="D244" s="829"/>
      <c r="E244" s="807"/>
      <c r="F244" s="807"/>
      <c r="G244" s="830"/>
      <c r="H244" s="829"/>
      <c r="I244" s="807"/>
      <c r="J244" s="807"/>
      <c r="K244" s="830"/>
      <c r="L244" s="854"/>
      <c r="M244" s="273"/>
      <c r="N244" s="175"/>
    </row>
    <row r="245" spans="1:14">
      <c r="A245" s="175"/>
      <c r="B245" s="271"/>
      <c r="C245" s="852"/>
      <c r="D245" s="829"/>
      <c r="E245" s="807"/>
      <c r="F245" s="807"/>
      <c r="G245" s="830"/>
      <c r="H245" s="829"/>
      <c r="I245" s="807"/>
      <c r="J245" s="807"/>
      <c r="K245" s="830"/>
      <c r="L245" s="854"/>
      <c r="M245" s="273"/>
      <c r="N245" s="175"/>
    </row>
    <row r="246" spans="1:14" ht="16.5" customHeight="1">
      <c r="A246" s="175"/>
      <c r="B246" s="271"/>
      <c r="C246" s="852"/>
      <c r="D246" s="829"/>
      <c r="E246" s="807"/>
      <c r="F246" s="807"/>
      <c r="G246" s="830"/>
      <c r="H246" s="829"/>
      <c r="I246" s="807"/>
      <c r="J246" s="807"/>
      <c r="K246" s="830"/>
      <c r="L246" s="854"/>
      <c r="M246" s="273"/>
      <c r="N246" s="175"/>
    </row>
    <row r="247" spans="1:14" ht="16.5" customHeight="1">
      <c r="A247" s="175"/>
      <c r="B247" s="271"/>
      <c r="C247" s="852"/>
      <c r="D247" s="829"/>
      <c r="E247" s="807"/>
      <c r="F247" s="807"/>
      <c r="G247" s="830"/>
      <c r="H247" s="829"/>
      <c r="I247" s="807"/>
      <c r="J247" s="807"/>
      <c r="K247" s="830"/>
      <c r="L247" s="854"/>
      <c r="M247" s="273"/>
      <c r="N247" s="175"/>
    </row>
    <row r="248" spans="1:14" ht="16.5" customHeight="1">
      <c r="A248" s="175"/>
      <c r="B248" s="275"/>
      <c r="C248" s="852"/>
      <c r="D248" s="829"/>
      <c r="E248" s="807"/>
      <c r="F248" s="807"/>
      <c r="G248" s="830"/>
      <c r="H248" s="829"/>
      <c r="I248" s="807"/>
      <c r="J248" s="807"/>
      <c r="K248" s="830"/>
      <c r="L248" s="854"/>
      <c r="M248" s="276"/>
      <c r="N248" s="175"/>
    </row>
    <row r="249" spans="1:14" ht="16.5" customHeight="1">
      <c r="A249" s="175"/>
      <c r="B249" s="271"/>
      <c r="C249" s="852"/>
      <c r="D249" s="835"/>
      <c r="E249" s="836"/>
      <c r="F249" s="836"/>
      <c r="G249" s="837"/>
      <c r="H249" s="835"/>
      <c r="I249" s="836"/>
      <c r="J249" s="836"/>
      <c r="K249" s="837"/>
      <c r="L249" s="855"/>
      <c r="M249" s="272"/>
      <c r="N249" s="175"/>
    </row>
    <row r="250" spans="1:14" ht="16.5" customHeight="1">
      <c r="A250" s="175"/>
      <c r="B250" s="271"/>
      <c r="C250" s="852" t="s">
        <v>206</v>
      </c>
      <c r="D250" s="826"/>
      <c r="E250" s="827"/>
      <c r="F250" s="827"/>
      <c r="G250" s="828"/>
      <c r="H250" s="826"/>
      <c r="I250" s="827"/>
      <c r="J250" s="827"/>
      <c r="K250" s="828"/>
      <c r="L250" s="853"/>
      <c r="M250" s="272"/>
      <c r="N250" s="175"/>
    </row>
    <row r="251" spans="1:14" ht="16.5" customHeight="1">
      <c r="A251" s="175"/>
      <c r="B251" s="271"/>
      <c r="C251" s="852"/>
      <c r="D251" s="829"/>
      <c r="E251" s="807"/>
      <c r="F251" s="807"/>
      <c r="G251" s="830"/>
      <c r="H251" s="829"/>
      <c r="I251" s="807"/>
      <c r="J251" s="807"/>
      <c r="K251" s="830"/>
      <c r="L251" s="854"/>
      <c r="M251" s="272"/>
      <c r="N251" s="175"/>
    </row>
    <row r="252" spans="1:14" ht="16.5" customHeight="1">
      <c r="A252" s="175"/>
      <c r="B252" s="271"/>
      <c r="C252" s="852"/>
      <c r="D252" s="829"/>
      <c r="E252" s="807"/>
      <c r="F252" s="807"/>
      <c r="G252" s="830"/>
      <c r="H252" s="829"/>
      <c r="I252" s="807"/>
      <c r="J252" s="807"/>
      <c r="K252" s="830"/>
      <c r="L252" s="854"/>
      <c r="M252" s="272"/>
      <c r="N252" s="175"/>
    </row>
    <row r="253" spans="1:14" ht="16.5" customHeight="1">
      <c r="A253" s="175"/>
      <c r="B253" s="271"/>
      <c r="C253" s="852"/>
      <c r="D253" s="829"/>
      <c r="E253" s="807"/>
      <c r="F253" s="807"/>
      <c r="G253" s="830"/>
      <c r="H253" s="829"/>
      <c r="I253" s="807"/>
      <c r="J253" s="807"/>
      <c r="K253" s="830"/>
      <c r="L253" s="854"/>
      <c r="M253" s="273"/>
      <c r="N253" s="175"/>
    </row>
    <row r="254" spans="1:14" ht="16.5" customHeight="1">
      <c r="A254" s="175"/>
      <c r="B254" s="271"/>
      <c r="C254" s="852"/>
      <c r="D254" s="829"/>
      <c r="E254" s="807"/>
      <c r="F254" s="807"/>
      <c r="G254" s="830"/>
      <c r="H254" s="829"/>
      <c r="I254" s="807"/>
      <c r="J254" s="807"/>
      <c r="K254" s="830"/>
      <c r="L254" s="854"/>
      <c r="M254" s="273"/>
      <c r="N254" s="175"/>
    </row>
    <row r="255" spans="1:14" ht="16.5" customHeight="1">
      <c r="A255" s="175"/>
      <c r="B255" s="271"/>
      <c r="C255" s="852"/>
      <c r="D255" s="829"/>
      <c r="E255" s="807"/>
      <c r="F255" s="807"/>
      <c r="G255" s="830"/>
      <c r="H255" s="829"/>
      <c r="I255" s="807"/>
      <c r="J255" s="807"/>
      <c r="K255" s="830"/>
      <c r="L255" s="854"/>
      <c r="M255" s="273"/>
      <c r="N255" s="175"/>
    </row>
    <row r="256" spans="1:14" ht="16.5" customHeight="1">
      <c r="A256" s="175"/>
      <c r="B256" s="271"/>
      <c r="C256" s="852"/>
      <c r="D256" s="829"/>
      <c r="E256" s="807"/>
      <c r="F256" s="807"/>
      <c r="G256" s="830"/>
      <c r="H256" s="829"/>
      <c r="I256" s="807"/>
      <c r="J256" s="807"/>
      <c r="K256" s="830"/>
      <c r="L256" s="854"/>
      <c r="M256" s="273"/>
      <c r="N256" s="175"/>
    </row>
    <row r="257" spans="1:14" ht="16.5" customHeight="1">
      <c r="A257" s="175"/>
      <c r="B257" s="271"/>
      <c r="C257" s="852"/>
      <c r="D257" s="829"/>
      <c r="E257" s="807"/>
      <c r="F257" s="807"/>
      <c r="G257" s="830"/>
      <c r="H257" s="829"/>
      <c r="I257" s="807"/>
      <c r="J257" s="807"/>
      <c r="K257" s="830"/>
      <c r="L257" s="854"/>
      <c r="M257" s="273"/>
      <c r="N257" s="175"/>
    </row>
    <row r="258" spans="1:14" ht="16.5" customHeight="1">
      <c r="A258" s="175"/>
      <c r="B258" s="271"/>
      <c r="C258" s="852"/>
      <c r="D258" s="829"/>
      <c r="E258" s="807"/>
      <c r="F258" s="807"/>
      <c r="G258" s="830"/>
      <c r="H258" s="829"/>
      <c r="I258" s="807"/>
      <c r="J258" s="807"/>
      <c r="K258" s="830"/>
      <c r="L258" s="854"/>
      <c r="M258" s="273"/>
      <c r="N258" s="175"/>
    </row>
    <row r="259" spans="1:14" ht="16.5" customHeight="1">
      <c r="A259" s="175"/>
      <c r="B259" s="271"/>
      <c r="C259" s="852"/>
      <c r="D259" s="829"/>
      <c r="E259" s="807"/>
      <c r="F259" s="807"/>
      <c r="G259" s="830"/>
      <c r="H259" s="829"/>
      <c r="I259" s="807"/>
      <c r="J259" s="807"/>
      <c r="K259" s="830"/>
      <c r="L259" s="854"/>
      <c r="M259" s="273"/>
      <c r="N259" s="175"/>
    </row>
    <row r="260" spans="1:14">
      <c r="A260" s="175"/>
      <c r="B260" s="271"/>
      <c r="C260" s="852"/>
      <c r="D260" s="829"/>
      <c r="E260" s="807"/>
      <c r="F260" s="807"/>
      <c r="G260" s="830"/>
      <c r="H260" s="829"/>
      <c r="I260" s="807"/>
      <c r="J260" s="807"/>
      <c r="K260" s="830"/>
      <c r="L260" s="854"/>
      <c r="M260" s="273"/>
      <c r="N260" s="175"/>
    </row>
    <row r="261" spans="1:14" ht="16.5" customHeight="1">
      <c r="A261" s="175"/>
      <c r="B261" s="271"/>
      <c r="C261" s="852"/>
      <c r="D261" s="829"/>
      <c r="E261" s="807"/>
      <c r="F261" s="807"/>
      <c r="G261" s="830"/>
      <c r="H261" s="829"/>
      <c r="I261" s="807"/>
      <c r="J261" s="807"/>
      <c r="K261" s="830"/>
      <c r="L261" s="854"/>
      <c r="M261" s="273"/>
      <c r="N261" s="175"/>
    </row>
    <row r="262" spans="1:14" ht="16.5" customHeight="1">
      <c r="A262" s="175"/>
      <c r="B262" s="271"/>
      <c r="C262" s="852"/>
      <c r="D262" s="829"/>
      <c r="E262" s="807"/>
      <c r="F262" s="807"/>
      <c r="G262" s="830"/>
      <c r="H262" s="829"/>
      <c r="I262" s="807"/>
      <c r="J262" s="807"/>
      <c r="K262" s="830"/>
      <c r="L262" s="854"/>
      <c r="M262" s="273"/>
      <c r="N262" s="175"/>
    </row>
    <row r="263" spans="1:14" ht="16.5" customHeight="1">
      <c r="A263" s="175"/>
      <c r="B263" s="275"/>
      <c r="C263" s="852"/>
      <c r="D263" s="829"/>
      <c r="E263" s="807"/>
      <c r="F263" s="807"/>
      <c r="G263" s="830"/>
      <c r="H263" s="829"/>
      <c r="I263" s="807"/>
      <c r="J263" s="807"/>
      <c r="K263" s="830"/>
      <c r="L263" s="854"/>
      <c r="M263" s="276"/>
      <c r="N263" s="175"/>
    </row>
    <row r="264" spans="1:14" ht="16.5" customHeight="1">
      <c r="A264" s="175"/>
      <c r="B264" s="271"/>
      <c r="C264" s="852"/>
      <c r="D264" s="835"/>
      <c r="E264" s="836"/>
      <c r="F264" s="836"/>
      <c r="G264" s="837"/>
      <c r="H264" s="835"/>
      <c r="I264" s="836"/>
      <c r="J264" s="836"/>
      <c r="K264" s="837"/>
      <c r="L264" s="855"/>
      <c r="M264" s="272"/>
      <c r="N264" s="175"/>
    </row>
    <row r="265" spans="1:14" ht="16.5" customHeight="1">
      <c r="A265" s="175"/>
      <c r="B265" s="271"/>
      <c r="C265" s="852" t="s">
        <v>243</v>
      </c>
      <c r="D265" s="826"/>
      <c r="E265" s="827"/>
      <c r="F265" s="827"/>
      <c r="G265" s="828"/>
      <c r="H265" s="826"/>
      <c r="I265" s="827"/>
      <c r="J265" s="827"/>
      <c r="K265" s="828"/>
      <c r="L265" s="853"/>
      <c r="M265" s="272"/>
      <c r="N265" s="175"/>
    </row>
    <row r="266" spans="1:14" ht="16.5" customHeight="1">
      <c r="A266" s="175"/>
      <c r="B266" s="271"/>
      <c r="C266" s="852"/>
      <c r="D266" s="829"/>
      <c r="E266" s="807"/>
      <c r="F266" s="807"/>
      <c r="G266" s="830"/>
      <c r="H266" s="829"/>
      <c r="I266" s="807"/>
      <c r="J266" s="807"/>
      <c r="K266" s="830"/>
      <c r="L266" s="854"/>
      <c r="M266" s="272"/>
      <c r="N266" s="175"/>
    </row>
    <row r="267" spans="1:14" ht="16.5" customHeight="1">
      <c r="A267" s="175"/>
      <c r="B267" s="271"/>
      <c r="C267" s="852"/>
      <c r="D267" s="829"/>
      <c r="E267" s="807"/>
      <c r="F267" s="807"/>
      <c r="G267" s="830"/>
      <c r="H267" s="829"/>
      <c r="I267" s="807"/>
      <c r="J267" s="807"/>
      <c r="K267" s="830"/>
      <c r="L267" s="854"/>
      <c r="M267" s="272"/>
      <c r="N267" s="175"/>
    </row>
    <row r="268" spans="1:14" ht="16.5" customHeight="1">
      <c r="A268" s="175"/>
      <c r="B268" s="271"/>
      <c r="C268" s="852"/>
      <c r="D268" s="829"/>
      <c r="E268" s="807"/>
      <c r="F268" s="807"/>
      <c r="G268" s="830"/>
      <c r="H268" s="829"/>
      <c r="I268" s="807"/>
      <c r="J268" s="807"/>
      <c r="K268" s="830"/>
      <c r="L268" s="854"/>
      <c r="M268" s="273"/>
      <c r="N268" s="175"/>
    </row>
    <row r="269" spans="1:14" ht="16.5" customHeight="1">
      <c r="A269" s="175"/>
      <c r="B269" s="271"/>
      <c r="C269" s="852"/>
      <c r="D269" s="829"/>
      <c r="E269" s="807"/>
      <c r="F269" s="807"/>
      <c r="G269" s="830"/>
      <c r="H269" s="829"/>
      <c r="I269" s="807"/>
      <c r="J269" s="807"/>
      <c r="K269" s="830"/>
      <c r="L269" s="854"/>
      <c r="M269" s="273"/>
      <c r="N269" s="175"/>
    </row>
    <row r="270" spans="1:14" ht="16.5" customHeight="1">
      <c r="A270" s="175"/>
      <c r="B270" s="271"/>
      <c r="C270" s="852"/>
      <c r="D270" s="829"/>
      <c r="E270" s="807"/>
      <c r="F270" s="807"/>
      <c r="G270" s="830"/>
      <c r="H270" s="829"/>
      <c r="I270" s="807"/>
      <c r="J270" s="807"/>
      <c r="K270" s="830"/>
      <c r="L270" s="854"/>
      <c r="M270" s="273"/>
      <c r="N270" s="175"/>
    </row>
    <row r="271" spans="1:14" ht="16.5" customHeight="1">
      <c r="A271" s="175"/>
      <c r="B271" s="271"/>
      <c r="C271" s="852"/>
      <c r="D271" s="829"/>
      <c r="E271" s="807"/>
      <c r="F271" s="807"/>
      <c r="G271" s="830"/>
      <c r="H271" s="829"/>
      <c r="I271" s="807"/>
      <c r="J271" s="807"/>
      <c r="K271" s="830"/>
      <c r="L271" s="854"/>
      <c r="M271" s="273"/>
      <c r="N271" s="175"/>
    </row>
    <row r="272" spans="1:14" ht="16.5" customHeight="1">
      <c r="A272" s="175"/>
      <c r="B272" s="271"/>
      <c r="C272" s="852"/>
      <c r="D272" s="829"/>
      <c r="E272" s="807"/>
      <c r="F272" s="807"/>
      <c r="G272" s="830"/>
      <c r="H272" s="829"/>
      <c r="I272" s="807"/>
      <c r="J272" s="807"/>
      <c r="K272" s="830"/>
      <c r="L272" s="854"/>
      <c r="M272" s="273"/>
      <c r="N272" s="175"/>
    </row>
    <row r="273" spans="1:14" ht="16.5" customHeight="1">
      <c r="A273" s="175"/>
      <c r="B273" s="271"/>
      <c r="C273" s="852"/>
      <c r="D273" s="829"/>
      <c r="E273" s="807"/>
      <c r="F273" s="807"/>
      <c r="G273" s="830"/>
      <c r="H273" s="829"/>
      <c r="I273" s="807"/>
      <c r="J273" s="807"/>
      <c r="K273" s="830"/>
      <c r="L273" s="854"/>
      <c r="M273" s="273"/>
      <c r="N273" s="175"/>
    </row>
    <row r="274" spans="1:14" ht="16.5" customHeight="1">
      <c r="A274" s="175"/>
      <c r="B274" s="271"/>
      <c r="C274" s="852"/>
      <c r="D274" s="829"/>
      <c r="E274" s="807"/>
      <c r="F274" s="807"/>
      <c r="G274" s="830"/>
      <c r="H274" s="829"/>
      <c r="I274" s="807"/>
      <c r="J274" s="807"/>
      <c r="K274" s="830"/>
      <c r="L274" s="854"/>
      <c r="M274" s="273"/>
      <c r="N274" s="175"/>
    </row>
    <row r="275" spans="1:14">
      <c r="A275" s="175"/>
      <c r="B275" s="271"/>
      <c r="C275" s="852"/>
      <c r="D275" s="829"/>
      <c r="E275" s="807"/>
      <c r="F275" s="807"/>
      <c r="G275" s="830"/>
      <c r="H275" s="829"/>
      <c r="I275" s="807"/>
      <c r="J275" s="807"/>
      <c r="K275" s="830"/>
      <c r="L275" s="854"/>
      <c r="M275" s="273"/>
      <c r="N275" s="175"/>
    </row>
    <row r="276" spans="1:14" ht="16.5" customHeight="1">
      <c r="A276" s="175"/>
      <c r="B276" s="271"/>
      <c r="C276" s="852"/>
      <c r="D276" s="829"/>
      <c r="E276" s="807"/>
      <c r="F276" s="807"/>
      <c r="G276" s="830"/>
      <c r="H276" s="829"/>
      <c r="I276" s="807"/>
      <c r="J276" s="807"/>
      <c r="K276" s="830"/>
      <c r="L276" s="854"/>
      <c r="M276" s="273"/>
      <c r="N276" s="175"/>
    </row>
    <row r="277" spans="1:14" ht="16.5" customHeight="1">
      <c r="A277" s="175"/>
      <c r="B277" s="271"/>
      <c r="C277" s="852"/>
      <c r="D277" s="829"/>
      <c r="E277" s="807"/>
      <c r="F277" s="807"/>
      <c r="G277" s="830"/>
      <c r="H277" s="829"/>
      <c r="I277" s="807"/>
      <c r="J277" s="807"/>
      <c r="K277" s="830"/>
      <c r="L277" s="854"/>
      <c r="M277" s="273"/>
      <c r="N277" s="175"/>
    </row>
    <row r="278" spans="1:14" ht="16.5" customHeight="1">
      <c r="A278" s="175"/>
      <c r="B278" s="275"/>
      <c r="C278" s="852"/>
      <c r="D278" s="829"/>
      <c r="E278" s="807"/>
      <c r="F278" s="807"/>
      <c r="G278" s="830"/>
      <c r="H278" s="829"/>
      <c r="I278" s="807"/>
      <c r="J278" s="807"/>
      <c r="K278" s="830"/>
      <c r="L278" s="854"/>
      <c r="M278" s="276"/>
      <c r="N278" s="175"/>
    </row>
    <row r="279" spans="1:14" ht="16.5" customHeight="1">
      <c r="A279" s="175"/>
      <c r="B279" s="271"/>
      <c r="C279" s="852"/>
      <c r="D279" s="835"/>
      <c r="E279" s="836"/>
      <c r="F279" s="836"/>
      <c r="G279" s="837"/>
      <c r="H279" s="835"/>
      <c r="I279" s="836"/>
      <c r="J279" s="836"/>
      <c r="K279" s="837"/>
      <c r="L279" s="855"/>
      <c r="M279" s="272"/>
      <c r="N279" s="175"/>
    </row>
    <row r="280" spans="1:14" ht="16.5" customHeight="1">
      <c r="A280" s="175"/>
      <c r="B280" s="271"/>
      <c r="C280" s="852" t="s">
        <v>429</v>
      </c>
      <c r="D280" s="826"/>
      <c r="E280" s="827"/>
      <c r="F280" s="827"/>
      <c r="G280" s="828"/>
      <c r="H280" s="826"/>
      <c r="I280" s="827"/>
      <c r="J280" s="827"/>
      <c r="K280" s="828"/>
      <c r="L280" s="853"/>
      <c r="M280" s="272"/>
      <c r="N280" s="175"/>
    </row>
    <row r="281" spans="1:14" ht="16.5" customHeight="1">
      <c r="A281" s="175"/>
      <c r="B281" s="271"/>
      <c r="C281" s="852"/>
      <c r="D281" s="829"/>
      <c r="E281" s="807"/>
      <c r="F281" s="807"/>
      <c r="G281" s="830"/>
      <c r="H281" s="829"/>
      <c r="I281" s="807"/>
      <c r="J281" s="807"/>
      <c r="K281" s="830"/>
      <c r="L281" s="854"/>
      <c r="M281" s="272"/>
      <c r="N281" s="175"/>
    </row>
    <row r="282" spans="1:14" ht="16.5" customHeight="1">
      <c r="A282" s="175"/>
      <c r="B282" s="271"/>
      <c r="C282" s="852"/>
      <c r="D282" s="829"/>
      <c r="E282" s="807"/>
      <c r="F282" s="807"/>
      <c r="G282" s="830"/>
      <c r="H282" s="829"/>
      <c r="I282" s="807"/>
      <c r="J282" s="807"/>
      <c r="K282" s="830"/>
      <c r="L282" s="854"/>
      <c r="M282" s="272"/>
      <c r="N282" s="175"/>
    </row>
    <row r="283" spans="1:14" ht="16.5" customHeight="1">
      <c r="A283" s="175"/>
      <c r="B283" s="271"/>
      <c r="C283" s="852"/>
      <c r="D283" s="829"/>
      <c r="E283" s="807"/>
      <c r="F283" s="807"/>
      <c r="G283" s="830"/>
      <c r="H283" s="829"/>
      <c r="I283" s="807"/>
      <c r="J283" s="807"/>
      <c r="K283" s="830"/>
      <c r="L283" s="854"/>
      <c r="M283" s="273"/>
      <c r="N283" s="175"/>
    </row>
    <row r="284" spans="1:14" ht="16.5" customHeight="1">
      <c r="A284" s="175"/>
      <c r="B284" s="271"/>
      <c r="C284" s="852"/>
      <c r="D284" s="829"/>
      <c r="E284" s="807"/>
      <c r="F284" s="807"/>
      <c r="G284" s="830"/>
      <c r="H284" s="829"/>
      <c r="I284" s="807"/>
      <c r="J284" s="807"/>
      <c r="K284" s="830"/>
      <c r="L284" s="854"/>
      <c r="M284" s="273"/>
      <c r="N284" s="175"/>
    </row>
    <row r="285" spans="1:14" ht="16.5" customHeight="1">
      <c r="A285" s="175"/>
      <c r="B285" s="271"/>
      <c r="C285" s="852"/>
      <c r="D285" s="829"/>
      <c r="E285" s="807"/>
      <c r="F285" s="807"/>
      <c r="G285" s="830"/>
      <c r="H285" s="829"/>
      <c r="I285" s="807"/>
      <c r="J285" s="807"/>
      <c r="K285" s="830"/>
      <c r="L285" s="854"/>
      <c r="M285" s="273"/>
      <c r="N285" s="175"/>
    </row>
    <row r="286" spans="1:14" ht="16.5" customHeight="1">
      <c r="A286" s="175"/>
      <c r="B286" s="271"/>
      <c r="C286" s="852"/>
      <c r="D286" s="829"/>
      <c r="E286" s="807"/>
      <c r="F286" s="807"/>
      <c r="G286" s="830"/>
      <c r="H286" s="829"/>
      <c r="I286" s="807"/>
      <c r="J286" s="807"/>
      <c r="K286" s="830"/>
      <c r="L286" s="854"/>
      <c r="M286" s="273"/>
      <c r="N286" s="175"/>
    </row>
    <row r="287" spans="1:14" ht="16.5" customHeight="1">
      <c r="A287" s="175"/>
      <c r="B287" s="271"/>
      <c r="C287" s="852"/>
      <c r="D287" s="829"/>
      <c r="E287" s="807"/>
      <c r="F287" s="807"/>
      <c r="G287" s="830"/>
      <c r="H287" s="829"/>
      <c r="I287" s="807"/>
      <c r="J287" s="807"/>
      <c r="K287" s="830"/>
      <c r="L287" s="854"/>
      <c r="M287" s="273"/>
      <c r="N287" s="175"/>
    </row>
    <row r="288" spans="1:14" ht="16.5" customHeight="1">
      <c r="A288" s="175"/>
      <c r="B288" s="271"/>
      <c r="C288" s="852"/>
      <c r="D288" s="829"/>
      <c r="E288" s="807"/>
      <c r="F288" s="807"/>
      <c r="G288" s="830"/>
      <c r="H288" s="829"/>
      <c r="I288" s="807"/>
      <c r="J288" s="807"/>
      <c r="K288" s="830"/>
      <c r="L288" s="854"/>
      <c r="M288" s="273"/>
      <c r="N288" s="175"/>
    </row>
    <row r="289" spans="1:14" ht="16.5" customHeight="1">
      <c r="A289" s="175"/>
      <c r="B289" s="271"/>
      <c r="C289" s="852"/>
      <c r="D289" s="829"/>
      <c r="E289" s="807"/>
      <c r="F289" s="807"/>
      <c r="G289" s="830"/>
      <c r="H289" s="829"/>
      <c r="I289" s="807"/>
      <c r="J289" s="807"/>
      <c r="K289" s="830"/>
      <c r="L289" s="854"/>
      <c r="M289" s="273"/>
      <c r="N289" s="175"/>
    </row>
    <row r="290" spans="1:14">
      <c r="A290" s="175"/>
      <c r="B290" s="271"/>
      <c r="C290" s="852"/>
      <c r="D290" s="829"/>
      <c r="E290" s="807"/>
      <c r="F290" s="807"/>
      <c r="G290" s="830"/>
      <c r="H290" s="829"/>
      <c r="I290" s="807"/>
      <c r="J290" s="807"/>
      <c r="K290" s="830"/>
      <c r="L290" s="854"/>
      <c r="M290" s="273"/>
      <c r="N290" s="175"/>
    </row>
    <row r="291" spans="1:14" ht="16.5" customHeight="1">
      <c r="A291" s="175"/>
      <c r="B291" s="271"/>
      <c r="C291" s="852"/>
      <c r="D291" s="829"/>
      <c r="E291" s="807"/>
      <c r="F291" s="807"/>
      <c r="G291" s="830"/>
      <c r="H291" s="829"/>
      <c r="I291" s="807"/>
      <c r="J291" s="807"/>
      <c r="K291" s="830"/>
      <c r="L291" s="854"/>
      <c r="M291" s="273"/>
      <c r="N291" s="175"/>
    </row>
    <row r="292" spans="1:14" ht="16.5" customHeight="1">
      <c r="A292" s="175"/>
      <c r="B292" s="271"/>
      <c r="C292" s="852"/>
      <c r="D292" s="829"/>
      <c r="E292" s="807"/>
      <c r="F292" s="807"/>
      <c r="G292" s="830"/>
      <c r="H292" s="829"/>
      <c r="I292" s="807"/>
      <c r="J292" s="807"/>
      <c r="K292" s="830"/>
      <c r="L292" s="854"/>
      <c r="M292" s="273"/>
      <c r="N292" s="175"/>
    </row>
    <row r="293" spans="1:14" ht="16.5" customHeight="1">
      <c r="A293" s="175"/>
      <c r="B293" s="275"/>
      <c r="C293" s="852"/>
      <c r="D293" s="829"/>
      <c r="E293" s="807"/>
      <c r="F293" s="807"/>
      <c r="G293" s="830"/>
      <c r="H293" s="829"/>
      <c r="I293" s="807"/>
      <c r="J293" s="807"/>
      <c r="K293" s="830"/>
      <c r="L293" s="854"/>
      <c r="M293" s="276"/>
      <c r="N293" s="175"/>
    </row>
    <row r="294" spans="1:14" ht="16.5" customHeight="1" thickBot="1">
      <c r="A294" s="175"/>
      <c r="B294" s="271"/>
      <c r="C294" s="856"/>
      <c r="D294" s="831"/>
      <c r="E294" s="810"/>
      <c r="F294" s="810"/>
      <c r="G294" s="832"/>
      <c r="H294" s="831"/>
      <c r="I294" s="810"/>
      <c r="J294" s="810"/>
      <c r="K294" s="832"/>
      <c r="L294" s="857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5" t="s">
        <v>226</v>
      </c>
      <c r="F299" s="802"/>
      <c r="G299" s="666"/>
      <c r="H299" s="666"/>
      <c r="I299" s="666"/>
      <c r="J299" s="667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8"/>
      <c r="F300" s="669"/>
      <c r="G300" s="669"/>
      <c r="H300" s="669"/>
      <c r="I300" s="669"/>
      <c r="J300" s="670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8"/>
      <c r="F301" s="669"/>
      <c r="G301" s="669"/>
      <c r="H301" s="669"/>
      <c r="I301" s="669"/>
      <c r="J301" s="670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1"/>
      <c r="F302" s="672"/>
      <c r="G302" s="672"/>
      <c r="H302" s="672"/>
      <c r="I302" s="672"/>
      <c r="J302" s="673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2" t="s">
        <v>225</v>
      </c>
      <c r="G303" s="822"/>
      <c r="H303" s="821" t="str">
        <f>H7</f>
        <v>LB11359</v>
      </c>
      <c r="I303" s="821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9"/>
      <c r="D304" s="679"/>
      <c r="E304" s="679"/>
      <c r="F304" s="679"/>
      <c r="G304" s="679"/>
      <c r="H304" s="679"/>
      <c r="I304" s="679"/>
      <c r="J304" s="679"/>
      <c r="K304" s="679"/>
      <c r="L304" s="679"/>
      <c r="M304" s="680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9" t="s">
        <v>513</v>
      </c>
      <c r="D306" s="840"/>
      <c r="E306" s="840"/>
      <c r="F306" s="840"/>
      <c r="G306" s="840"/>
      <c r="H306" s="840"/>
      <c r="I306" s="840"/>
      <c r="J306" s="840"/>
      <c r="K306" s="840"/>
      <c r="L306" s="841"/>
      <c r="M306" s="276"/>
      <c r="N306" s="175"/>
    </row>
    <row r="307" spans="1:16" ht="16.5" customHeight="1">
      <c r="A307" s="175"/>
      <c r="B307" s="275"/>
      <c r="C307" s="280"/>
      <c r="D307" s="842" t="s">
        <v>247</v>
      </c>
      <c r="E307" s="843"/>
      <c r="F307" s="843"/>
      <c r="G307" s="844"/>
      <c r="H307" s="842" t="s">
        <v>248</v>
      </c>
      <c r="I307" s="843"/>
      <c r="J307" s="843"/>
      <c r="K307" s="844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2" t="s">
        <v>242</v>
      </c>
      <c r="D308" s="826"/>
      <c r="E308" s="827"/>
      <c r="F308" s="827"/>
      <c r="G308" s="828"/>
      <c r="H308" s="826"/>
      <c r="I308" s="827"/>
      <c r="J308" s="827"/>
      <c r="K308" s="828"/>
      <c r="L308" s="853"/>
      <c r="M308" s="272"/>
      <c r="N308" s="175"/>
      <c r="P308" s="316" t="s">
        <v>442</v>
      </c>
    </row>
    <row r="309" spans="1:16" ht="16.5" customHeight="1">
      <c r="A309" s="175"/>
      <c r="B309" s="271"/>
      <c r="C309" s="852"/>
      <c r="D309" s="829"/>
      <c r="E309" s="807"/>
      <c r="F309" s="807"/>
      <c r="G309" s="830"/>
      <c r="H309" s="829"/>
      <c r="I309" s="807"/>
      <c r="J309" s="807"/>
      <c r="K309" s="830"/>
      <c r="L309" s="854"/>
      <c r="M309" s="272"/>
      <c r="N309" s="175"/>
    </row>
    <row r="310" spans="1:16" ht="16.5" customHeight="1">
      <c r="A310" s="175"/>
      <c r="B310" s="271"/>
      <c r="C310" s="852"/>
      <c r="D310" s="829"/>
      <c r="E310" s="807"/>
      <c r="F310" s="807"/>
      <c r="G310" s="830"/>
      <c r="H310" s="829"/>
      <c r="I310" s="807"/>
      <c r="J310" s="807"/>
      <c r="K310" s="830"/>
      <c r="L310" s="854"/>
      <c r="M310" s="272"/>
      <c r="N310" s="175"/>
    </row>
    <row r="311" spans="1:16" ht="16.5" customHeight="1">
      <c r="A311" s="175"/>
      <c r="B311" s="271"/>
      <c r="C311" s="852"/>
      <c r="D311" s="829"/>
      <c r="E311" s="807"/>
      <c r="F311" s="807"/>
      <c r="G311" s="830"/>
      <c r="H311" s="829"/>
      <c r="I311" s="807"/>
      <c r="J311" s="807"/>
      <c r="K311" s="830"/>
      <c r="L311" s="854"/>
      <c r="M311" s="273"/>
      <c r="N311" s="175"/>
    </row>
    <row r="312" spans="1:16" ht="16.5" customHeight="1">
      <c r="A312" s="175"/>
      <c r="B312" s="271"/>
      <c r="C312" s="852"/>
      <c r="D312" s="829"/>
      <c r="E312" s="807"/>
      <c r="F312" s="807"/>
      <c r="G312" s="830"/>
      <c r="H312" s="829"/>
      <c r="I312" s="807"/>
      <c r="J312" s="807"/>
      <c r="K312" s="830"/>
      <c r="L312" s="854"/>
      <c r="M312" s="273"/>
      <c r="N312" s="175"/>
    </row>
    <row r="313" spans="1:16" ht="16.5" customHeight="1">
      <c r="A313" s="175"/>
      <c r="B313" s="271"/>
      <c r="C313" s="852"/>
      <c r="D313" s="829"/>
      <c r="E313" s="807"/>
      <c r="F313" s="807"/>
      <c r="G313" s="830"/>
      <c r="H313" s="829"/>
      <c r="I313" s="807"/>
      <c r="J313" s="807"/>
      <c r="K313" s="830"/>
      <c r="L313" s="854"/>
      <c r="M313" s="273"/>
      <c r="N313" s="175"/>
    </row>
    <row r="314" spans="1:16" ht="16.5" customHeight="1">
      <c r="A314" s="175"/>
      <c r="B314" s="271"/>
      <c r="C314" s="852"/>
      <c r="D314" s="829"/>
      <c r="E314" s="807"/>
      <c r="F314" s="807"/>
      <c r="G314" s="830"/>
      <c r="H314" s="829"/>
      <c r="I314" s="807"/>
      <c r="J314" s="807"/>
      <c r="K314" s="830"/>
      <c r="L314" s="854"/>
      <c r="M314" s="273"/>
      <c r="N314" s="175"/>
    </row>
    <row r="315" spans="1:16" ht="16.5" customHeight="1">
      <c r="A315" s="175"/>
      <c r="B315" s="271"/>
      <c r="C315" s="852"/>
      <c r="D315" s="829"/>
      <c r="E315" s="807"/>
      <c r="F315" s="807"/>
      <c r="G315" s="830"/>
      <c r="H315" s="829"/>
      <c r="I315" s="807"/>
      <c r="J315" s="807"/>
      <c r="K315" s="830"/>
      <c r="L315" s="854"/>
      <c r="M315" s="273"/>
      <c r="N315" s="175"/>
    </row>
    <row r="316" spans="1:16" ht="16.5" customHeight="1">
      <c r="A316" s="175"/>
      <c r="B316" s="271"/>
      <c r="C316" s="852"/>
      <c r="D316" s="829"/>
      <c r="E316" s="807"/>
      <c r="F316" s="807"/>
      <c r="G316" s="830"/>
      <c r="H316" s="829"/>
      <c r="I316" s="807"/>
      <c r="J316" s="807"/>
      <c r="K316" s="830"/>
      <c r="L316" s="854"/>
      <c r="M316" s="273"/>
      <c r="N316" s="175"/>
    </row>
    <row r="317" spans="1:16" ht="16.5" customHeight="1">
      <c r="A317" s="175"/>
      <c r="B317" s="271"/>
      <c r="C317" s="852"/>
      <c r="D317" s="829"/>
      <c r="E317" s="807"/>
      <c r="F317" s="807"/>
      <c r="G317" s="830"/>
      <c r="H317" s="829"/>
      <c r="I317" s="807"/>
      <c r="J317" s="807"/>
      <c r="K317" s="830"/>
      <c r="L317" s="854"/>
      <c r="M317" s="273"/>
      <c r="N317" s="175"/>
    </row>
    <row r="318" spans="1:16">
      <c r="A318" s="175"/>
      <c r="B318" s="271"/>
      <c r="C318" s="852"/>
      <c r="D318" s="829"/>
      <c r="E318" s="807"/>
      <c r="F318" s="807"/>
      <c r="G318" s="830"/>
      <c r="H318" s="829"/>
      <c r="I318" s="807"/>
      <c r="J318" s="807"/>
      <c r="K318" s="830"/>
      <c r="L318" s="854"/>
      <c r="M318" s="273"/>
      <c r="N318" s="175"/>
    </row>
    <row r="319" spans="1:16" ht="16.5" customHeight="1">
      <c r="A319" s="175"/>
      <c r="B319" s="271"/>
      <c r="C319" s="852"/>
      <c r="D319" s="829"/>
      <c r="E319" s="807"/>
      <c r="F319" s="807"/>
      <c r="G319" s="830"/>
      <c r="H319" s="829"/>
      <c r="I319" s="807"/>
      <c r="J319" s="807"/>
      <c r="K319" s="830"/>
      <c r="L319" s="854"/>
      <c r="M319" s="273"/>
      <c r="N319" s="175"/>
    </row>
    <row r="320" spans="1:16" ht="16.5" customHeight="1">
      <c r="A320" s="175"/>
      <c r="B320" s="271"/>
      <c r="C320" s="852"/>
      <c r="D320" s="829"/>
      <c r="E320" s="807"/>
      <c r="F320" s="807"/>
      <c r="G320" s="830"/>
      <c r="H320" s="829"/>
      <c r="I320" s="807"/>
      <c r="J320" s="807"/>
      <c r="K320" s="830"/>
      <c r="L320" s="854"/>
      <c r="M320" s="273"/>
      <c r="N320" s="175"/>
    </row>
    <row r="321" spans="1:14" ht="16.5" customHeight="1">
      <c r="A321" s="175"/>
      <c r="B321" s="275"/>
      <c r="C321" s="852"/>
      <c r="D321" s="829"/>
      <c r="E321" s="807"/>
      <c r="F321" s="807"/>
      <c r="G321" s="830"/>
      <c r="H321" s="829"/>
      <c r="I321" s="807"/>
      <c r="J321" s="807"/>
      <c r="K321" s="830"/>
      <c r="L321" s="854"/>
      <c r="M321" s="276"/>
      <c r="N321" s="175"/>
    </row>
    <row r="322" spans="1:14" ht="16.5" customHeight="1">
      <c r="A322" s="175"/>
      <c r="B322" s="271"/>
      <c r="C322" s="852"/>
      <c r="D322" s="835"/>
      <c r="E322" s="836"/>
      <c r="F322" s="836"/>
      <c r="G322" s="837"/>
      <c r="H322" s="835"/>
      <c r="I322" s="836"/>
      <c r="J322" s="836"/>
      <c r="K322" s="837"/>
      <c r="L322" s="855"/>
      <c r="M322" s="272"/>
      <c r="N322" s="175"/>
    </row>
    <row r="323" spans="1:14" ht="16.5" customHeight="1">
      <c r="A323" s="175"/>
      <c r="B323" s="271"/>
      <c r="C323" s="852" t="s">
        <v>206</v>
      </c>
      <c r="D323" s="826"/>
      <c r="E323" s="827"/>
      <c r="F323" s="827"/>
      <c r="G323" s="828"/>
      <c r="H323" s="826"/>
      <c r="I323" s="827"/>
      <c r="J323" s="827"/>
      <c r="K323" s="828"/>
      <c r="L323" s="853"/>
      <c r="M323" s="272"/>
      <c r="N323" s="175"/>
    </row>
    <row r="324" spans="1:14" ht="16.5" customHeight="1">
      <c r="A324" s="175"/>
      <c r="B324" s="271"/>
      <c r="C324" s="852"/>
      <c r="D324" s="829"/>
      <c r="E324" s="807"/>
      <c r="F324" s="807"/>
      <c r="G324" s="830"/>
      <c r="H324" s="829"/>
      <c r="I324" s="807"/>
      <c r="J324" s="807"/>
      <c r="K324" s="830"/>
      <c r="L324" s="854"/>
      <c r="M324" s="272"/>
      <c r="N324" s="175"/>
    </row>
    <row r="325" spans="1:14" ht="16.5" customHeight="1">
      <c r="A325" s="175"/>
      <c r="B325" s="271"/>
      <c r="C325" s="852"/>
      <c r="D325" s="829"/>
      <c r="E325" s="807"/>
      <c r="F325" s="807"/>
      <c r="G325" s="830"/>
      <c r="H325" s="829"/>
      <c r="I325" s="807"/>
      <c r="J325" s="807"/>
      <c r="K325" s="830"/>
      <c r="L325" s="854"/>
      <c r="M325" s="272"/>
      <c r="N325" s="175"/>
    </row>
    <row r="326" spans="1:14" ht="16.5" customHeight="1">
      <c r="A326" s="175"/>
      <c r="B326" s="271"/>
      <c r="C326" s="852"/>
      <c r="D326" s="829"/>
      <c r="E326" s="807"/>
      <c r="F326" s="807"/>
      <c r="G326" s="830"/>
      <c r="H326" s="829"/>
      <c r="I326" s="807"/>
      <c r="J326" s="807"/>
      <c r="K326" s="830"/>
      <c r="L326" s="854"/>
      <c r="M326" s="273"/>
      <c r="N326" s="175"/>
    </row>
    <row r="327" spans="1:14" ht="16.5" customHeight="1">
      <c r="A327" s="175"/>
      <c r="B327" s="271"/>
      <c r="C327" s="852"/>
      <c r="D327" s="829"/>
      <c r="E327" s="807"/>
      <c r="F327" s="807"/>
      <c r="G327" s="830"/>
      <c r="H327" s="829"/>
      <c r="I327" s="807"/>
      <c r="J327" s="807"/>
      <c r="K327" s="830"/>
      <c r="L327" s="854"/>
      <c r="M327" s="273"/>
      <c r="N327" s="175"/>
    </row>
    <row r="328" spans="1:14" ht="16.5" customHeight="1">
      <c r="A328" s="175"/>
      <c r="B328" s="271"/>
      <c r="C328" s="852"/>
      <c r="D328" s="829"/>
      <c r="E328" s="807"/>
      <c r="F328" s="807"/>
      <c r="G328" s="830"/>
      <c r="H328" s="829"/>
      <c r="I328" s="807"/>
      <c r="J328" s="807"/>
      <c r="K328" s="830"/>
      <c r="L328" s="854"/>
      <c r="M328" s="273"/>
      <c r="N328" s="175"/>
    </row>
    <row r="329" spans="1:14" ht="16.5" customHeight="1">
      <c r="A329" s="175"/>
      <c r="B329" s="271"/>
      <c r="C329" s="852"/>
      <c r="D329" s="829"/>
      <c r="E329" s="807"/>
      <c r="F329" s="807"/>
      <c r="G329" s="830"/>
      <c r="H329" s="829"/>
      <c r="I329" s="807"/>
      <c r="J329" s="807"/>
      <c r="K329" s="830"/>
      <c r="L329" s="854"/>
      <c r="M329" s="273"/>
      <c r="N329" s="175"/>
    </row>
    <row r="330" spans="1:14" ht="16.5" customHeight="1">
      <c r="A330" s="175"/>
      <c r="B330" s="271"/>
      <c r="C330" s="852"/>
      <c r="D330" s="829"/>
      <c r="E330" s="807"/>
      <c r="F330" s="807"/>
      <c r="G330" s="830"/>
      <c r="H330" s="829"/>
      <c r="I330" s="807"/>
      <c r="J330" s="807"/>
      <c r="K330" s="830"/>
      <c r="L330" s="854"/>
      <c r="M330" s="273"/>
      <c r="N330" s="175"/>
    </row>
    <row r="331" spans="1:14" ht="16.5" customHeight="1">
      <c r="A331" s="175"/>
      <c r="B331" s="271"/>
      <c r="C331" s="852"/>
      <c r="D331" s="829"/>
      <c r="E331" s="807"/>
      <c r="F331" s="807"/>
      <c r="G331" s="830"/>
      <c r="H331" s="829"/>
      <c r="I331" s="807"/>
      <c r="J331" s="807"/>
      <c r="K331" s="830"/>
      <c r="L331" s="854"/>
      <c r="M331" s="273"/>
      <c r="N331" s="175"/>
    </row>
    <row r="332" spans="1:14" ht="16.5" customHeight="1">
      <c r="A332" s="175"/>
      <c r="B332" s="271"/>
      <c r="C332" s="852"/>
      <c r="D332" s="829"/>
      <c r="E332" s="807"/>
      <c r="F332" s="807"/>
      <c r="G332" s="830"/>
      <c r="H332" s="829"/>
      <c r="I332" s="807"/>
      <c r="J332" s="807"/>
      <c r="K332" s="830"/>
      <c r="L332" s="854"/>
      <c r="M332" s="273"/>
      <c r="N332" s="175"/>
    </row>
    <row r="333" spans="1:14">
      <c r="A333" s="175"/>
      <c r="B333" s="271"/>
      <c r="C333" s="852"/>
      <c r="D333" s="829"/>
      <c r="E333" s="807"/>
      <c r="F333" s="807"/>
      <c r="G333" s="830"/>
      <c r="H333" s="829"/>
      <c r="I333" s="807"/>
      <c r="J333" s="807"/>
      <c r="K333" s="830"/>
      <c r="L333" s="854"/>
      <c r="M333" s="273"/>
      <c r="N333" s="175"/>
    </row>
    <row r="334" spans="1:14" ht="16.5" customHeight="1">
      <c r="A334" s="175"/>
      <c r="B334" s="271"/>
      <c r="C334" s="852"/>
      <c r="D334" s="829"/>
      <c r="E334" s="807"/>
      <c r="F334" s="807"/>
      <c r="G334" s="830"/>
      <c r="H334" s="829"/>
      <c r="I334" s="807"/>
      <c r="J334" s="807"/>
      <c r="K334" s="830"/>
      <c r="L334" s="854"/>
      <c r="M334" s="273"/>
      <c r="N334" s="175"/>
    </row>
    <row r="335" spans="1:14" ht="16.5" customHeight="1">
      <c r="A335" s="175"/>
      <c r="B335" s="271"/>
      <c r="C335" s="852"/>
      <c r="D335" s="829"/>
      <c r="E335" s="807"/>
      <c r="F335" s="807"/>
      <c r="G335" s="830"/>
      <c r="H335" s="829"/>
      <c r="I335" s="807"/>
      <c r="J335" s="807"/>
      <c r="K335" s="830"/>
      <c r="L335" s="854"/>
      <c r="M335" s="273"/>
      <c r="N335" s="175"/>
    </row>
    <row r="336" spans="1:14" ht="16.5" customHeight="1">
      <c r="A336" s="175"/>
      <c r="B336" s="275"/>
      <c r="C336" s="852"/>
      <c r="D336" s="829"/>
      <c r="E336" s="807"/>
      <c r="F336" s="807"/>
      <c r="G336" s="830"/>
      <c r="H336" s="829"/>
      <c r="I336" s="807"/>
      <c r="J336" s="807"/>
      <c r="K336" s="830"/>
      <c r="L336" s="854"/>
      <c r="M336" s="276"/>
      <c r="N336" s="175"/>
    </row>
    <row r="337" spans="1:14" ht="16.5" customHeight="1">
      <c r="A337" s="175"/>
      <c r="B337" s="271"/>
      <c r="C337" s="852"/>
      <c r="D337" s="835"/>
      <c r="E337" s="836"/>
      <c r="F337" s="836"/>
      <c r="G337" s="837"/>
      <c r="H337" s="835"/>
      <c r="I337" s="836"/>
      <c r="J337" s="836"/>
      <c r="K337" s="837"/>
      <c r="L337" s="855"/>
      <c r="M337" s="272"/>
      <c r="N337" s="175"/>
    </row>
    <row r="338" spans="1:14" ht="16.5" customHeight="1">
      <c r="A338" s="175"/>
      <c r="B338" s="271"/>
      <c r="C338" s="852" t="s">
        <v>243</v>
      </c>
      <c r="D338" s="826"/>
      <c r="E338" s="827"/>
      <c r="F338" s="827"/>
      <c r="G338" s="828"/>
      <c r="H338" s="826"/>
      <c r="I338" s="827"/>
      <c r="J338" s="827"/>
      <c r="K338" s="828"/>
      <c r="L338" s="853"/>
      <c r="M338" s="272"/>
      <c r="N338" s="175"/>
    </row>
    <row r="339" spans="1:14" ht="16.5" customHeight="1">
      <c r="A339" s="175"/>
      <c r="B339" s="271"/>
      <c r="C339" s="852"/>
      <c r="D339" s="829"/>
      <c r="E339" s="807"/>
      <c r="F339" s="807"/>
      <c r="G339" s="830"/>
      <c r="H339" s="829"/>
      <c r="I339" s="807"/>
      <c r="J339" s="807"/>
      <c r="K339" s="830"/>
      <c r="L339" s="854"/>
      <c r="M339" s="272"/>
      <c r="N339" s="175"/>
    </row>
    <row r="340" spans="1:14" ht="16.5" customHeight="1">
      <c r="A340" s="175"/>
      <c r="B340" s="271"/>
      <c r="C340" s="852"/>
      <c r="D340" s="829"/>
      <c r="E340" s="807"/>
      <c r="F340" s="807"/>
      <c r="G340" s="830"/>
      <c r="H340" s="829"/>
      <c r="I340" s="807"/>
      <c r="J340" s="807"/>
      <c r="K340" s="830"/>
      <c r="L340" s="854"/>
      <c r="M340" s="272"/>
      <c r="N340" s="175"/>
    </row>
    <row r="341" spans="1:14" ht="16.5" customHeight="1">
      <c r="A341" s="175"/>
      <c r="B341" s="271"/>
      <c r="C341" s="852"/>
      <c r="D341" s="829"/>
      <c r="E341" s="807"/>
      <c r="F341" s="807"/>
      <c r="G341" s="830"/>
      <c r="H341" s="829"/>
      <c r="I341" s="807"/>
      <c r="J341" s="807"/>
      <c r="K341" s="830"/>
      <c r="L341" s="854"/>
      <c r="M341" s="273"/>
      <c r="N341" s="175"/>
    </row>
    <row r="342" spans="1:14" ht="16.5" customHeight="1">
      <c r="A342" s="175"/>
      <c r="B342" s="271"/>
      <c r="C342" s="852"/>
      <c r="D342" s="829"/>
      <c r="E342" s="807"/>
      <c r="F342" s="807"/>
      <c r="G342" s="830"/>
      <c r="H342" s="829"/>
      <c r="I342" s="807"/>
      <c r="J342" s="807"/>
      <c r="K342" s="830"/>
      <c r="L342" s="854"/>
      <c r="M342" s="273"/>
      <c r="N342" s="175"/>
    </row>
    <row r="343" spans="1:14" ht="16.5" customHeight="1">
      <c r="A343" s="175"/>
      <c r="B343" s="271"/>
      <c r="C343" s="852"/>
      <c r="D343" s="829"/>
      <c r="E343" s="807"/>
      <c r="F343" s="807"/>
      <c r="G343" s="830"/>
      <c r="H343" s="829"/>
      <c r="I343" s="807"/>
      <c r="J343" s="807"/>
      <c r="K343" s="830"/>
      <c r="L343" s="854"/>
      <c r="M343" s="273"/>
      <c r="N343" s="175"/>
    </row>
    <row r="344" spans="1:14" ht="16.5" customHeight="1">
      <c r="A344" s="175"/>
      <c r="B344" s="271"/>
      <c r="C344" s="852"/>
      <c r="D344" s="829"/>
      <c r="E344" s="807"/>
      <c r="F344" s="807"/>
      <c r="G344" s="830"/>
      <c r="H344" s="829"/>
      <c r="I344" s="807"/>
      <c r="J344" s="807"/>
      <c r="K344" s="830"/>
      <c r="L344" s="854"/>
      <c r="M344" s="273"/>
      <c r="N344" s="175"/>
    </row>
    <row r="345" spans="1:14" ht="16.5" customHeight="1">
      <c r="A345" s="175"/>
      <c r="B345" s="271"/>
      <c r="C345" s="852"/>
      <c r="D345" s="829"/>
      <c r="E345" s="807"/>
      <c r="F345" s="807"/>
      <c r="G345" s="830"/>
      <c r="H345" s="829"/>
      <c r="I345" s="807"/>
      <c r="J345" s="807"/>
      <c r="K345" s="830"/>
      <c r="L345" s="854"/>
      <c r="M345" s="273"/>
      <c r="N345" s="175"/>
    </row>
    <row r="346" spans="1:14" ht="16.5" customHeight="1">
      <c r="A346" s="175"/>
      <c r="B346" s="271"/>
      <c r="C346" s="852"/>
      <c r="D346" s="829"/>
      <c r="E346" s="807"/>
      <c r="F346" s="807"/>
      <c r="G346" s="830"/>
      <c r="H346" s="829"/>
      <c r="I346" s="807"/>
      <c r="J346" s="807"/>
      <c r="K346" s="830"/>
      <c r="L346" s="854"/>
      <c r="M346" s="273"/>
      <c r="N346" s="175"/>
    </row>
    <row r="347" spans="1:14" ht="16.5" customHeight="1">
      <c r="A347" s="175"/>
      <c r="B347" s="271"/>
      <c r="C347" s="852"/>
      <c r="D347" s="829"/>
      <c r="E347" s="807"/>
      <c r="F347" s="807"/>
      <c r="G347" s="830"/>
      <c r="H347" s="829"/>
      <c r="I347" s="807"/>
      <c r="J347" s="807"/>
      <c r="K347" s="830"/>
      <c r="L347" s="854"/>
      <c r="M347" s="273"/>
      <c r="N347" s="175"/>
    </row>
    <row r="348" spans="1:14">
      <c r="A348" s="175"/>
      <c r="B348" s="271"/>
      <c r="C348" s="852"/>
      <c r="D348" s="829"/>
      <c r="E348" s="807"/>
      <c r="F348" s="807"/>
      <c r="G348" s="830"/>
      <c r="H348" s="829"/>
      <c r="I348" s="807"/>
      <c r="J348" s="807"/>
      <c r="K348" s="830"/>
      <c r="L348" s="854"/>
      <c r="M348" s="273"/>
      <c r="N348" s="175"/>
    </row>
    <row r="349" spans="1:14" ht="16.5" customHeight="1">
      <c r="A349" s="175"/>
      <c r="B349" s="271"/>
      <c r="C349" s="852"/>
      <c r="D349" s="829"/>
      <c r="E349" s="807"/>
      <c r="F349" s="807"/>
      <c r="G349" s="830"/>
      <c r="H349" s="829"/>
      <c r="I349" s="807"/>
      <c r="J349" s="807"/>
      <c r="K349" s="830"/>
      <c r="L349" s="854"/>
      <c r="M349" s="273"/>
      <c r="N349" s="175"/>
    </row>
    <row r="350" spans="1:14" ht="16.5" customHeight="1">
      <c r="A350" s="175"/>
      <c r="B350" s="271"/>
      <c r="C350" s="852"/>
      <c r="D350" s="829"/>
      <c r="E350" s="807"/>
      <c r="F350" s="807"/>
      <c r="G350" s="830"/>
      <c r="H350" s="829"/>
      <c r="I350" s="807"/>
      <c r="J350" s="807"/>
      <c r="K350" s="830"/>
      <c r="L350" s="854"/>
      <c r="M350" s="273"/>
      <c r="N350" s="175"/>
    </row>
    <row r="351" spans="1:14" ht="16.5" customHeight="1">
      <c r="A351" s="175"/>
      <c r="B351" s="275"/>
      <c r="C351" s="852"/>
      <c r="D351" s="829"/>
      <c r="E351" s="807"/>
      <c r="F351" s="807"/>
      <c r="G351" s="830"/>
      <c r="H351" s="829"/>
      <c r="I351" s="807"/>
      <c r="J351" s="807"/>
      <c r="K351" s="830"/>
      <c r="L351" s="854"/>
      <c r="M351" s="276"/>
      <c r="N351" s="175"/>
    </row>
    <row r="352" spans="1:14" ht="16.5" customHeight="1">
      <c r="A352" s="175"/>
      <c r="B352" s="271"/>
      <c r="C352" s="852"/>
      <c r="D352" s="835"/>
      <c r="E352" s="836"/>
      <c r="F352" s="836"/>
      <c r="G352" s="837"/>
      <c r="H352" s="835"/>
      <c r="I352" s="836"/>
      <c r="J352" s="836"/>
      <c r="K352" s="837"/>
      <c r="L352" s="855"/>
      <c r="M352" s="272"/>
      <c r="N352" s="175"/>
    </row>
    <row r="353" spans="1:14" ht="16.5" customHeight="1">
      <c r="A353" s="175"/>
      <c r="B353" s="271"/>
      <c r="C353" s="852" t="s">
        <v>429</v>
      </c>
      <c r="D353" s="826"/>
      <c r="E353" s="827"/>
      <c r="F353" s="827"/>
      <c r="G353" s="828"/>
      <c r="H353" s="826"/>
      <c r="I353" s="827"/>
      <c r="J353" s="827"/>
      <c r="K353" s="828"/>
      <c r="L353" s="853"/>
      <c r="M353" s="272"/>
      <c r="N353" s="175"/>
    </row>
    <row r="354" spans="1:14" ht="16.5" customHeight="1">
      <c r="A354" s="175"/>
      <c r="B354" s="271"/>
      <c r="C354" s="852"/>
      <c r="D354" s="829"/>
      <c r="E354" s="807"/>
      <c r="F354" s="807"/>
      <c r="G354" s="830"/>
      <c r="H354" s="829"/>
      <c r="I354" s="807"/>
      <c r="J354" s="807"/>
      <c r="K354" s="830"/>
      <c r="L354" s="854"/>
      <c r="M354" s="272"/>
      <c r="N354" s="175"/>
    </row>
    <row r="355" spans="1:14" ht="16.5" customHeight="1">
      <c r="A355" s="175"/>
      <c r="B355" s="271"/>
      <c r="C355" s="852"/>
      <c r="D355" s="829"/>
      <c r="E355" s="807"/>
      <c r="F355" s="807"/>
      <c r="G355" s="830"/>
      <c r="H355" s="829"/>
      <c r="I355" s="807"/>
      <c r="J355" s="807"/>
      <c r="K355" s="830"/>
      <c r="L355" s="854"/>
      <c r="M355" s="272"/>
      <c r="N355" s="175"/>
    </row>
    <row r="356" spans="1:14" ht="16.5" customHeight="1">
      <c r="A356" s="175"/>
      <c r="B356" s="271"/>
      <c r="C356" s="852"/>
      <c r="D356" s="829"/>
      <c r="E356" s="807"/>
      <c r="F356" s="807"/>
      <c r="G356" s="830"/>
      <c r="H356" s="829"/>
      <c r="I356" s="807"/>
      <c r="J356" s="807"/>
      <c r="K356" s="830"/>
      <c r="L356" s="854"/>
      <c r="M356" s="273"/>
      <c r="N356" s="175"/>
    </row>
    <row r="357" spans="1:14" ht="16.5" customHeight="1">
      <c r="A357" s="175"/>
      <c r="B357" s="271"/>
      <c r="C357" s="852"/>
      <c r="D357" s="829"/>
      <c r="E357" s="807"/>
      <c r="F357" s="807"/>
      <c r="G357" s="830"/>
      <c r="H357" s="829"/>
      <c r="I357" s="807"/>
      <c r="J357" s="807"/>
      <c r="K357" s="830"/>
      <c r="L357" s="854"/>
      <c r="M357" s="273"/>
      <c r="N357" s="175"/>
    </row>
    <row r="358" spans="1:14" ht="16.5" customHeight="1">
      <c r="A358" s="175"/>
      <c r="B358" s="271"/>
      <c r="C358" s="852"/>
      <c r="D358" s="829"/>
      <c r="E358" s="807"/>
      <c r="F358" s="807"/>
      <c r="G358" s="830"/>
      <c r="H358" s="829"/>
      <c r="I358" s="807"/>
      <c r="J358" s="807"/>
      <c r="K358" s="830"/>
      <c r="L358" s="854"/>
      <c r="M358" s="273"/>
      <c r="N358" s="175"/>
    </row>
    <row r="359" spans="1:14" ht="16.5" customHeight="1">
      <c r="A359" s="175"/>
      <c r="B359" s="271"/>
      <c r="C359" s="852"/>
      <c r="D359" s="829"/>
      <c r="E359" s="807"/>
      <c r="F359" s="807"/>
      <c r="G359" s="830"/>
      <c r="H359" s="829"/>
      <c r="I359" s="807"/>
      <c r="J359" s="807"/>
      <c r="K359" s="830"/>
      <c r="L359" s="854"/>
      <c r="M359" s="273"/>
      <c r="N359" s="175"/>
    </row>
    <row r="360" spans="1:14" ht="16.5" customHeight="1">
      <c r="A360" s="175"/>
      <c r="B360" s="271"/>
      <c r="C360" s="852"/>
      <c r="D360" s="829"/>
      <c r="E360" s="807"/>
      <c r="F360" s="807"/>
      <c r="G360" s="830"/>
      <c r="H360" s="829"/>
      <c r="I360" s="807"/>
      <c r="J360" s="807"/>
      <c r="K360" s="830"/>
      <c r="L360" s="854"/>
      <c r="M360" s="273"/>
      <c r="N360" s="175"/>
    </row>
    <row r="361" spans="1:14" ht="16.5" customHeight="1">
      <c r="A361" s="175"/>
      <c r="B361" s="271"/>
      <c r="C361" s="852"/>
      <c r="D361" s="829"/>
      <c r="E361" s="807"/>
      <c r="F361" s="807"/>
      <c r="G361" s="830"/>
      <c r="H361" s="829"/>
      <c r="I361" s="807"/>
      <c r="J361" s="807"/>
      <c r="K361" s="830"/>
      <c r="L361" s="854"/>
      <c r="M361" s="273"/>
      <c r="N361" s="175"/>
    </row>
    <row r="362" spans="1:14" ht="16.5" customHeight="1">
      <c r="A362" s="175"/>
      <c r="B362" s="271"/>
      <c r="C362" s="852"/>
      <c r="D362" s="829"/>
      <c r="E362" s="807"/>
      <c r="F362" s="807"/>
      <c r="G362" s="830"/>
      <c r="H362" s="829"/>
      <c r="I362" s="807"/>
      <c r="J362" s="807"/>
      <c r="K362" s="830"/>
      <c r="L362" s="854"/>
      <c r="M362" s="273"/>
      <c r="N362" s="175"/>
    </row>
    <row r="363" spans="1:14">
      <c r="A363" s="175"/>
      <c r="B363" s="271"/>
      <c r="C363" s="852"/>
      <c r="D363" s="829"/>
      <c r="E363" s="807"/>
      <c r="F363" s="807"/>
      <c r="G363" s="830"/>
      <c r="H363" s="829"/>
      <c r="I363" s="807"/>
      <c r="J363" s="807"/>
      <c r="K363" s="830"/>
      <c r="L363" s="854"/>
      <c r="M363" s="273"/>
      <c r="N363" s="175"/>
    </row>
    <row r="364" spans="1:14" ht="16.5" customHeight="1">
      <c r="A364" s="175"/>
      <c r="B364" s="271"/>
      <c r="C364" s="852"/>
      <c r="D364" s="829"/>
      <c r="E364" s="807"/>
      <c r="F364" s="807"/>
      <c r="G364" s="830"/>
      <c r="H364" s="829"/>
      <c r="I364" s="807"/>
      <c r="J364" s="807"/>
      <c r="K364" s="830"/>
      <c r="L364" s="854"/>
      <c r="M364" s="273"/>
      <c r="N364" s="175"/>
    </row>
    <row r="365" spans="1:14" ht="16.5" customHeight="1">
      <c r="A365" s="175"/>
      <c r="B365" s="271"/>
      <c r="C365" s="852"/>
      <c r="D365" s="829"/>
      <c r="E365" s="807"/>
      <c r="F365" s="807"/>
      <c r="G365" s="830"/>
      <c r="H365" s="829"/>
      <c r="I365" s="807"/>
      <c r="J365" s="807"/>
      <c r="K365" s="830"/>
      <c r="L365" s="854"/>
      <c r="M365" s="273"/>
      <c r="N365" s="175"/>
    </row>
    <row r="366" spans="1:14" ht="16.5" customHeight="1">
      <c r="A366" s="175"/>
      <c r="B366" s="275"/>
      <c r="C366" s="852"/>
      <c r="D366" s="829"/>
      <c r="E366" s="807"/>
      <c r="F366" s="807"/>
      <c r="G366" s="830"/>
      <c r="H366" s="829"/>
      <c r="I366" s="807"/>
      <c r="J366" s="807"/>
      <c r="K366" s="830"/>
      <c r="L366" s="854"/>
      <c r="M366" s="276"/>
      <c r="N366" s="175"/>
    </row>
    <row r="367" spans="1:14" ht="16.5" customHeight="1" thickBot="1">
      <c r="A367" s="175"/>
      <c r="B367" s="271"/>
      <c r="C367" s="856"/>
      <c r="D367" s="831"/>
      <c r="E367" s="810"/>
      <c r="F367" s="810"/>
      <c r="G367" s="832"/>
      <c r="H367" s="831"/>
      <c r="I367" s="810"/>
      <c r="J367" s="810"/>
      <c r="K367" s="832"/>
      <c r="L367" s="857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5" t="s">
        <v>181</v>
      </c>
      <c r="F373" s="802"/>
      <c r="G373" s="666"/>
      <c r="H373" s="666"/>
      <c r="I373" s="666"/>
      <c r="J373" s="667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8"/>
      <c r="F374" s="669"/>
      <c r="G374" s="669"/>
      <c r="H374" s="669"/>
      <c r="I374" s="669"/>
      <c r="J374" s="670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8"/>
      <c r="F375" s="669"/>
      <c r="G375" s="669"/>
      <c r="H375" s="669"/>
      <c r="I375" s="669"/>
      <c r="J375" s="670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1"/>
      <c r="F376" s="672"/>
      <c r="G376" s="672"/>
      <c r="H376" s="672"/>
      <c r="I376" s="672"/>
      <c r="J376" s="673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2" t="s">
        <v>180</v>
      </c>
      <c r="G377" s="822"/>
      <c r="H377" s="821" t="str">
        <f>H155</f>
        <v>LB11359</v>
      </c>
      <c r="I377" s="821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9"/>
      <c r="D378" s="679"/>
      <c r="E378" s="679"/>
      <c r="F378" s="679"/>
      <c r="G378" s="679"/>
      <c r="H378" s="679"/>
      <c r="I378" s="679"/>
      <c r="J378" s="679"/>
      <c r="K378" s="679"/>
      <c r="L378" s="679"/>
      <c r="M378" s="680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9" t="s">
        <v>514</v>
      </c>
      <c r="D380" s="840"/>
      <c r="E380" s="840"/>
      <c r="F380" s="840"/>
      <c r="G380" s="840"/>
      <c r="H380" s="840"/>
      <c r="I380" s="840"/>
      <c r="J380" s="840"/>
      <c r="K380" s="840"/>
      <c r="L380" s="841"/>
      <c r="M380" s="276"/>
      <c r="N380" s="175"/>
    </row>
    <row r="381" spans="1:16" ht="16.5" customHeight="1">
      <c r="A381" s="175"/>
      <c r="B381" s="275"/>
      <c r="C381" s="280"/>
      <c r="D381" s="842" t="s">
        <v>247</v>
      </c>
      <c r="E381" s="843"/>
      <c r="F381" s="843"/>
      <c r="G381" s="844"/>
      <c r="H381" s="842" t="s">
        <v>248</v>
      </c>
      <c r="I381" s="843"/>
      <c r="J381" s="843"/>
      <c r="K381" s="844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2" t="s">
        <v>242</v>
      </c>
      <c r="D382" s="826"/>
      <c r="E382" s="827"/>
      <c r="F382" s="827"/>
      <c r="G382" s="828"/>
      <c r="H382" s="826"/>
      <c r="I382" s="827"/>
      <c r="J382" s="827"/>
      <c r="K382" s="828"/>
      <c r="L382" s="853"/>
      <c r="M382" s="272"/>
      <c r="N382" s="175"/>
      <c r="P382" s="316" t="s">
        <v>442</v>
      </c>
    </row>
    <row r="383" spans="1:16" ht="16.5" customHeight="1">
      <c r="A383" s="175"/>
      <c r="B383" s="271"/>
      <c r="C383" s="852"/>
      <c r="D383" s="829"/>
      <c r="E383" s="807"/>
      <c r="F383" s="807"/>
      <c r="G383" s="830"/>
      <c r="H383" s="829"/>
      <c r="I383" s="807"/>
      <c r="J383" s="807"/>
      <c r="K383" s="830"/>
      <c r="L383" s="854"/>
      <c r="M383" s="272"/>
      <c r="N383" s="175"/>
    </row>
    <row r="384" spans="1:16" ht="16.5" customHeight="1">
      <c r="A384" s="175"/>
      <c r="B384" s="271"/>
      <c r="C384" s="852"/>
      <c r="D384" s="829"/>
      <c r="E384" s="807"/>
      <c r="F384" s="807"/>
      <c r="G384" s="830"/>
      <c r="H384" s="829"/>
      <c r="I384" s="807"/>
      <c r="J384" s="807"/>
      <c r="K384" s="830"/>
      <c r="L384" s="854"/>
      <c r="M384" s="272"/>
      <c r="N384" s="175"/>
    </row>
    <row r="385" spans="1:14" ht="16.5" customHeight="1">
      <c r="A385" s="175"/>
      <c r="B385" s="271"/>
      <c r="C385" s="852"/>
      <c r="D385" s="829"/>
      <c r="E385" s="807"/>
      <c r="F385" s="807"/>
      <c r="G385" s="830"/>
      <c r="H385" s="829"/>
      <c r="I385" s="807"/>
      <c r="J385" s="807"/>
      <c r="K385" s="830"/>
      <c r="L385" s="854"/>
      <c r="M385" s="273"/>
      <c r="N385" s="175"/>
    </row>
    <row r="386" spans="1:14" ht="16.5" customHeight="1">
      <c r="A386" s="175"/>
      <c r="B386" s="271"/>
      <c r="C386" s="852"/>
      <c r="D386" s="829"/>
      <c r="E386" s="807"/>
      <c r="F386" s="807"/>
      <c r="G386" s="830"/>
      <c r="H386" s="829"/>
      <c r="I386" s="807"/>
      <c r="J386" s="807"/>
      <c r="K386" s="830"/>
      <c r="L386" s="854"/>
      <c r="M386" s="273"/>
      <c r="N386" s="175"/>
    </row>
    <row r="387" spans="1:14" ht="16.5" customHeight="1">
      <c r="A387" s="175"/>
      <c r="B387" s="271"/>
      <c r="C387" s="852"/>
      <c r="D387" s="829"/>
      <c r="E387" s="807"/>
      <c r="F387" s="807"/>
      <c r="G387" s="830"/>
      <c r="H387" s="829"/>
      <c r="I387" s="807"/>
      <c r="J387" s="807"/>
      <c r="K387" s="830"/>
      <c r="L387" s="854"/>
      <c r="M387" s="273"/>
      <c r="N387" s="175"/>
    </row>
    <row r="388" spans="1:14" ht="16.5" customHeight="1">
      <c r="A388" s="175"/>
      <c r="B388" s="271"/>
      <c r="C388" s="852"/>
      <c r="D388" s="829"/>
      <c r="E388" s="807"/>
      <c r="F388" s="807"/>
      <c r="G388" s="830"/>
      <c r="H388" s="829"/>
      <c r="I388" s="807"/>
      <c r="J388" s="807"/>
      <c r="K388" s="830"/>
      <c r="L388" s="854"/>
      <c r="M388" s="273"/>
      <c r="N388" s="175"/>
    </row>
    <row r="389" spans="1:14" ht="16.5" customHeight="1">
      <c r="A389" s="175"/>
      <c r="B389" s="271"/>
      <c r="C389" s="852"/>
      <c r="D389" s="829"/>
      <c r="E389" s="807"/>
      <c r="F389" s="807"/>
      <c r="G389" s="830"/>
      <c r="H389" s="829"/>
      <c r="I389" s="807"/>
      <c r="J389" s="807"/>
      <c r="K389" s="830"/>
      <c r="L389" s="854"/>
      <c r="M389" s="273"/>
      <c r="N389" s="175"/>
    </row>
    <row r="390" spans="1:14" ht="16.5" customHeight="1">
      <c r="A390" s="175"/>
      <c r="B390" s="271"/>
      <c r="C390" s="852"/>
      <c r="D390" s="829"/>
      <c r="E390" s="807"/>
      <c r="F390" s="807"/>
      <c r="G390" s="830"/>
      <c r="H390" s="829"/>
      <c r="I390" s="807"/>
      <c r="J390" s="807"/>
      <c r="K390" s="830"/>
      <c r="L390" s="854"/>
      <c r="M390" s="273"/>
      <c r="N390" s="175"/>
    </row>
    <row r="391" spans="1:14" ht="16.5" customHeight="1">
      <c r="A391" s="175"/>
      <c r="B391" s="271"/>
      <c r="C391" s="852"/>
      <c r="D391" s="829"/>
      <c r="E391" s="807"/>
      <c r="F391" s="807"/>
      <c r="G391" s="830"/>
      <c r="H391" s="829"/>
      <c r="I391" s="807"/>
      <c r="J391" s="807"/>
      <c r="K391" s="830"/>
      <c r="L391" s="854"/>
      <c r="M391" s="273"/>
      <c r="N391" s="175"/>
    </row>
    <row r="392" spans="1:14">
      <c r="A392" s="175"/>
      <c r="B392" s="271"/>
      <c r="C392" s="852"/>
      <c r="D392" s="829"/>
      <c r="E392" s="807"/>
      <c r="F392" s="807"/>
      <c r="G392" s="830"/>
      <c r="H392" s="829"/>
      <c r="I392" s="807"/>
      <c r="J392" s="807"/>
      <c r="K392" s="830"/>
      <c r="L392" s="854"/>
      <c r="M392" s="273"/>
      <c r="N392" s="175"/>
    </row>
    <row r="393" spans="1:14" ht="16.5" customHeight="1">
      <c r="A393" s="175"/>
      <c r="B393" s="271"/>
      <c r="C393" s="852"/>
      <c r="D393" s="829"/>
      <c r="E393" s="807"/>
      <c r="F393" s="807"/>
      <c r="G393" s="830"/>
      <c r="H393" s="829"/>
      <c r="I393" s="807"/>
      <c r="J393" s="807"/>
      <c r="K393" s="830"/>
      <c r="L393" s="854"/>
      <c r="M393" s="273"/>
      <c r="N393" s="175"/>
    </row>
    <row r="394" spans="1:14" ht="16.5" customHeight="1">
      <c r="A394" s="175"/>
      <c r="B394" s="271"/>
      <c r="C394" s="852"/>
      <c r="D394" s="829"/>
      <c r="E394" s="807"/>
      <c r="F394" s="807"/>
      <c r="G394" s="830"/>
      <c r="H394" s="829"/>
      <c r="I394" s="807"/>
      <c r="J394" s="807"/>
      <c r="K394" s="830"/>
      <c r="L394" s="854"/>
      <c r="M394" s="273"/>
      <c r="N394" s="175"/>
    </row>
    <row r="395" spans="1:14" ht="16.5" customHeight="1">
      <c r="A395" s="175"/>
      <c r="B395" s="275"/>
      <c r="C395" s="852"/>
      <c r="D395" s="829"/>
      <c r="E395" s="807"/>
      <c r="F395" s="807"/>
      <c r="G395" s="830"/>
      <c r="H395" s="829"/>
      <c r="I395" s="807"/>
      <c r="J395" s="807"/>
      <c r="K395" s="830"/>
      <c r="L395" s="854"/>
      <c r="M395" s="276"/>
      <c r="N395" s="175"/>
    </row>
    <row r="396" spans="1:14" ht="16.5" customHeight="1">
      <c r="A396" s="175"/>
      <c r="B396" s="271"/>
      <c r="C396" s="852"/>
      <c r="D396" s="835"/>
      <c r="E396" s="836"/>
      <c r="F396" s="836"/>
      <c r="G396" s="837"/>
      <c r="H396" s="835"/>
      <c r="I396" s="836"/>
      <c r="J396" s="836"/>
      <c r="K396" s="837"/>
      <c r="L396" s="855"/>
      <c r="M396" s="272"/>
      <c r="N396" s="175"/>
    </row>
    <row r="397" spans="1:14" ht="16.5" customHeight="1">
      <c r="A397" s="175"/>
      <c r="B397" s="271"/>
      <c r="C397" s="852" t="s">
        <v>206</v>
      </c>
      <c r="D397" s="826"/>
      <c r="E397" s="827"/>
      <c r="F397" s="827"/>
      <c r="G397" s="828"/>
      <c r="H397" s="826"/>
      <c r="I397" s="827"/>
      <c r="J397" s="827"/>
      <c r="K397" s="828"/>
      <c r="L397" s="853"/>
      <c r="M397" s="272"/>
      <c r="N397" s="175"/>
    </row>
    <row r="398" spans="1:14" ht="16.5" customHeight="1">
      <c r="A398" s="175"/>
      <c r="B398" s="271"/>
      <c r="C398" s="852"/>
      <c r="D398" s="829"/>
      <c r="E398" s="807"/>
      <c r="F398" s="807"/>
      <c r="G398" s="830"/>
      <c r="H398" s="829"/>
      <c r="I398" s="807"/>
      <c r="J398" s="807"/>
      <c r="K398" s="830"/>
      <c r="L398" s="854"/>
      <c r="M398" s="272"/>
      <c r="N398" s="175"/>
    </row>
    <row r="399" spans="1:14" ht="16.5" customHeight="1">
      <c r="A399" s="175"/>
      <c r="B399" s="271"/>
      <c r="C399" s="852"/>
      <c r="D399" s="829"/>
      <c r="E399" s="807"/>
      <c r="F399" s="807"/>
      <c r="G399" s="830"/>
      <c r="H399" s="829"/>
      <c r="I399" s="807"/>
      <c r="J399" s="807"/>
      <c r="K399" s="830"/>
      <c r="L399" s="854"/>
      <c r="M399" s="272"/>
      <c r="N399" s="175"/>
    </row>
    <row r="400" spans="1:14" ht="16.5" customHeight="1">
      <c r="A400" s="175"/>
      <c r="B400" s="271"/>
      <c r="C400" s="852"/>
      <c r="D400" s="829"/>
      <c r="E400" s="807"/>
      <c r="F400" s="807"/>
      <c r="G400" s="830"/>
      <c r="H400" s="829"/>
      <c r="I400" s="807"/>
      <c r="J400" s="807"/>
      <c r="K400" s="830"/>
      <c r="L400" s="854"/>
      <c r="M400" s="273"/>
      <c r="N400" s="175"/>
    </row>
    <row r="401" spans="1:14" ht="16.5" customHeight="1">
      <c r="A401" s="175"/>
      <c r="B401" s="271"/>
      <c r="C401" s="852"/>
      <c r="D401" s="829"/>
      <c r="E401" s="807"/>
      <c r="F401" s="807"/>
      <c r="G401" s="830"/>
      <c r="H401" s="829"/>
      <c r="I401" s="807"/>
      <c r="J401" s="807"/>
      <c r="K401" s="830"/>
      <c r="L401" s="854"/>
      <c r="M401" s="273"/>
      <c r="N401" s="175"/>
    </row>
    <row r="402" spans="1:14" ht="16.5" customHeight="1">
      <c r="A402" s="175"/>
      <c r="B402" s="271"/>
      <c r="C402" s="852"/>
      <c r="D402" s="829"/>
      <c r="E402" s="807"/>
      <c r="F402" s="807"/>
      <c r="G402" s="830"/>
      <c r="H402" s="829"/>
      <c r="I402" s="807"/>
      <c r="J402" s="807"/>
      <c r="K402" s="830"/>
      <c r="L402" s="854"/>
      <c r="M402" s="273"/>
      <c r="N402" s="175"/>
    </row>
    <row r="403" spans="1:14" ht="16.5" customHeight="1">
      <c r="A403" s="175"/>
      <c r="B403" s="271"/>
      <c r="C403" s="852"/>
      <c r="D403" s="829"/>
      <c r="E403" s="807"/>
      <c r="F403" s="807"/>
      <c r="G403" s="830"/>
      <c r="H403" s="829"/>
      <c r="I403" s="807"/>
      <c r="J403" s="807"/>
      <c r="K403" s="830"/>
      <c r="L403" s="854"/>
      <c r="M403" s="273"/>
      <c r="N403" s="175"/>
    </row>
    <row r="404" spans="1:14" ht="16.5" customHeight="1">
      <c r="A404" s="175"/>
      <c r="B404" s="271"/>
      <c r="C404" s="852"/>
      <c r="D404" s="829"/>
      <c r="E404" s="807"/>
      <c r="F404" s="807"/>
      <c r="G404" s="830"/>
      <c r="H404" s="829"/>
      <c r="I404" s="807"/>
      <c r="J404" s="807"/>
      <c r="K404" s="830"/>
      <c r="L404" s="854"/>
      <c r="M404" s="273"/>
      <c r="N404" s="175"/>
    </row>
    <row r="405" spans="1:14" ht="16.5" customHeight="1">
      <c r="A405" s="175"/>
      <c r="B405" s="271"/>
      <c r="C405" s="852"/>
      <c r="D405" s="829"/>
      <c r="E405" s="807"/>
      <c r="F405" s="807"/>
      <c r="G405" s="830"/>
      <c r="H405" s="829"/>
      <c r="I405" s="807"/>
      <c r="J405" s="807"/>
      <c r="K405" s="830"/>
      <c r="L405" s="854"/>
      <c r="M405" s="273"/>
      <c r="N405" s="175"/>
    </row>
    <row r="406" spans="1:14" ht="16.5" customHeight="1">
      <c r="A406" s="175"/>
      <c r="B406" s="271"/>
      <c r="C406" s="852"/>
      <c r="D406" s="829"/>
      <c r="E406" s="807"/>
      <c r="F406" s="807"/>
      <c r="G406" s="830"/>
      <c r="H406" s="829"/>
      <c r="I406" s="807"/>
      <c r="J406" s="807"/>
      <c r="K406" s="830"/>
      <c r="L406" s="854"/>
      <c r="M406" s="273"/>
      <c r="N406" s="175"/>
    </row>
    <row r="407" spans="1:14">
      <c r="A407" s="175"/>
      <c r="B407" s="271"/>
      <c r="C407" s="852"/>
      <c r="D407" s="829"/>
      <c r="E407" s="807"/>
      <c r="F407" s="807"/>
      <c r="G407" s="830"/>
      <c r="H407" s="829"/>
      <c r="I407" s="807"/>
      <c r="J407" s="807"/>
      <c r="K407" s="830"/>
      <c r="L407" s="854"/>
      <c r="M407" s="273"/>
      <c r="N407" s="175"/>
    </row>
    <row r="408" spans="1:14" ht="16.5" customHeight="1">
      <c r="A408" s="175"/>
      <c r="B408" s="271"/>
      <c r="C408" s="852"/>
      <c r="D408" s="829"/>
      <c r="E408" s="807"/>
      <c r="F408" s="807"/>
      <c r="G408" s="830"/>
      <c r="H408" s="829"/>
      <c r="I408" s="807"/>
      <c r="J408" s="807"/>
      <c r="K408" s="830"/>
      <c r="L408" s="854"/>
      <c r="M408" s="273"/>
      <c r="N408" s="175"/>
    </row>
    <row r="409" spans="1:14" ht="16.5" customHeight="1">
      <c r="A409" s="175"/>
      <c r="B409" s="271"/>
      <c r="C409" s="852"/>
      <c r="D409" s="829"/>
      <c r="E409" s="807"/>
      <c r="F409" s="807"/>
      <c r="G409" s="830"/>
      <c r="H409" s="829"/>
      <c r="I409" s="807"/>
      <c r="J409" s="807"/>
      <c r="K409" s="830"/>
      <c r="L409" s="854"/>
      <c r="M409" s="273"/>
      <c r="N409" s="175"/>
    </row>
    <row r="410" spans="1:14" ht="16.5" customHeight="1">
      <c r="A410" s="175"/>
      <c r="B410" s="275"/>
      <c r="C410" s="852"/>
      <c r="D410" s="829"/>
      <c r="E410" s="807"/>
      <c r="F410" s="807"/>
      <c r="G410" s="830"/>
      <c r="H410" s="829"/>
      <c r="I410" s="807"/>
      <c r="J410" s="807"/>
      <c r="K410" s="830"/>
      <c r="L410" s="854"/>
      <c r="M410" s="276"/>
      <c r="N410" s="175"/>
    </row>
    <row r="411" spans="1:14" ht="16.5" customHeight="1">
      <c r="A411" s="175"/>
      <c r="B411" s="271"/>
      <c r="C411" s="852"/>
      <c r="D411" s="835"/>
      <c r="E411" s="836"/>
      <c r="F411" s="836"/>
      <c r="G411" s="837"/>
      <c r="H411" s="835"/>
      <c r="I411" s="836"/>
      <c r="J411" s="836"/>
      <c r="K411" s="837"/>
      <c r="L411" s="855"/>
      <c r="M411" s="272"/>
      <c r="N411" s="175"/>
    </row>
    <row r="412" spans="1:14" ht="16.5" customHeight="1">
      <c r="A412" s="175"/>
      <c r="B412" s="271"/>
      <c r="C412" s="852" t="s">
        <v>243</v>
      </c>
      <c r="D412" s="826"/>
      <c r="E412" s="827"/>
      <c r="F412" s="827"/>
      <c r="G412" s="828"/>
      <c r="H412" s="826"/>
      <c r="I412" s="827"/>
      <c r="J412" s="827"/>
      <c r="K412" s="828"/>
      <c r="L412" s="853"/>
      <c r="M412" s="272"/>
      <c r="N412" s="175"/>
    </row>
    <row r="413" spans="1:14" ht="16.5" customHeight="1">
      <c r="A413" s="175"/>
      <c r="B413" s="271"/>
      <c r="C413" s="852"/>
      <c r="D413" s="829"/>
      <c r="E413" s="807"/>
      <c r="F413" s="807"/>
      <c r="G413" s="830"/>
      <c r="H413" s="829"/>
      <c r="I413" s="807"/>
      <c r="J413" s="807"/>
      <c r="K413" s="830"/>
      <c r="L413" s="854"/>
      <c r="M413" s="272"/>
      <c r="N413" s="175"/>
    </row>
    <row r="414" spans="1:14" ht="16.5" customHeight="1">
      <c r="A414" s="175"/>
      <c r="B414" s="271"/>
      <c r="C414" s="852"/>
      <c r="D414" s="829"/>
      <c r="E414" s="807"/>
      <c r="F414" s="807"/>
      <c r="G414" s="830"/>
      <c r="H414" s="829"/>
      <c r="I414" s="807"/>
      <c r="J414" s="807"/>
      <c r="K414" s="830"/>
      <c r="L414" s="854"/>
      <c r="M414" s="272"/>
      <c r="N414" s="175"/>
    </row>
    <row r="415" spans="1:14" ht="16.5" customHeight="1">
      <c r="A415" s="175"/>
      <c r="B415" s="271"/>
      <c r="C415" s="852"/>
      <c r="D415" s="829"/>
      <c r="E415" s="807"/>
      <c r="F415" s="807"/>
      <c r="G415" s="830"/>
      <c r="H415" s="829"/>
      <c r="I415" s="807"/>
      <c r="J415" s="807"/>
      <c r="K415" s="830"/>
      <c r="L415" s="854"/>
      <c r="M415" s="273"/>
      <c r="N415" s="175"/>
    </row>
    <row r="416" spans="1:14" ht="16.5" customHeight="1">
      <c r="A416" s="175"/>
      <c r="B416" s="271"/>
      <c r="C416" s="852"/>
      <c r="D416" s="829"/>
      <c r="E416" s="807"/>
      <c r="F416" s="807"/>
      <c r="G416" s="830"/>
      <c r="H416" s="829"/>
      <c r="I416" s="807"/>
      <c r="J416" s="807"/>
      <c r="K416" s="830"/>
      <c r="L416" s="854"/>
      <c r="M416" s="273"/>
      <c r="N416" s="175"/>
    </row>
    <row r="417" spans="1:14" ht="16.5" customHeight="1">
      <c r="A417" s="175"/>
      <c r="B417" s="271"/>
      <c r="C417" s="852"/>
      <c r="D417" s="829"/>
      <c r="E417" s="807"/>
      <c r="F417" s="807"/>
      <c r="G417" s="830"/>
      <c r="H417" s="829"/>
      <c r="I417" s="807"/>
      <c r="J417" s="807"/>
      <c r="K417" s="830"/>
      <c r="L417" s="854"/>
      <c r="M417" s="273"/>
      <c r="N417" s="175"/>
    </row>
    <row r="418" spans="1:14" ht="16.5" customHeight="1">
      <c r="A418" s="175"/>
      <c r="B418" s="271"/>
      <c r="C418" s="852"/>
      <c r="D418" s="829"/>
      <c r="E418" s="807"/>
      <c r="F418" s="807"/>
      <c r="G418" s="830"/>
      <c r="H418" s="829"/>
      <c r="I418" s="807"/>
      <c r="J418" s="807"/>
      <c r="K418" s="830"/>
      <c r="L418" s="854"/>
      <c r="M418" s="273"/>
      <c r="N418" s="175"/>
    </row>
    <row r="419" spans="1:14" ht="16.5" customHeight="1">
      <c r="A419" s="175"/>
      <c r="B419" s="271"/>
      <c r="C419" s="852"/>
      <c r="D419" s="829"/>
      <c r="E419" s="807"/>
      <c r="F419" s="807"/>
      <c r="G419" s="830"/>
      <c r="H419" s="829"/>
      <c r="I419" s="807"/>
      <c r="J419" s="807"/>
      <c r="K419" s="830"/>
      <c r="L419" s="854"/>
      <c r="M419" s="273"/>
      <c r="N419" s="175"/>
    </row>
    <row r="420" spans="1:14" ht="16.5" customHeight="1">
      <c r="A420" s="175"/>
      <c r="B420" s="271"/>
      <c r="C420" s="852"/>
      <c r="D420" s="829"/>
      <c r="E420" s="807"/>
      <c r="F420" s="807"/>
      <c r="G420" s="830"/>
      <c r="H420" s="829"/>
      <c r="I420" s="807"/>
      <c r="J420" s="807"/>
      <c r="K420" s="830"/>
      <c r="L420" s="854"/>
      <c r="M420" s="273"/>
      <c r="N420" s="175"/>
    </row>
    <row r="421" spans="1:14" ht="16.5" customHeight="1">
      <c r="A421" s="175"/>
      <c r="B421" s="271"/>
      <c r="C421" s="852"/>
      <c r="D421" s="829"/>
      <c r="E421" s="807"/>
      <c r="F421" s="807"/>
      <c r="G421" s="830"/>
      <c r="H421" s="829"/>
      <c r="I421" s="807"/>
      <c r="J421" s="807"/>
      <c r="K421" s="830"/>
      <c r="L421" s="854"/>
      <c r="M421" s="273"/>
      <c r="N421" s="175"/>
    </row>
    <row r="422" spans="1:14">
      <c r="A422" s="175"/>
      <c r="B422" s="271"/>
      <c r="C422" s="852"/>
      <c r="D422" s="829"/>
      <c r="E422" s="807"/>
      <c r="F422" s="807"/>
      <c r="G422" s="830"/>
      <c r="H422" s="829"/>
      <c r="I422" s="807"/>
      <c r="J422" s="807"/>
      <c r="K422" s="830"/>
      <c r="L422" s="854"/>
      <c r="M422" s="273"/>
      <c r="N422" s="175"/>
    </row>
    <row r="423" spans="1:14" ht="16.5" customHeight="1">
      <c r="A423" s="175"/>
      <c r="B423" s="271"/>
      <c r="C423" s="852"/>
      <c r="D423" s="829"/>
      <c r="E423" s="807"/>
      <c r="F423" s="807"/>
      <c r="G423" s="830"/>
      <c r="H423" s="829"/>
      <c r="I423" s="807"/>
      <c r="J423" s="807"/>
      <c r="K423" s="830"/>
      <c r="L423" s="854"/>
      <c r="M423" s="273"/>
      <c r="N423" s="175"/>
    </row>
    <row r="424" spans="1:14" ht="16.5" customHeight="1">
      <c r="A424" s="175"/>
      <c r="B424" s="271"/>
      <c r="C424" s="852"/>
      <c r="D424" s="829"/>
      <c r="E424" s="807"/>
      <c r="F424" s="807"/>
      <c r="G424" s="830"/>
      <c r="H424" s="829"/>
      <c r="I424" s="807"/>
      <c r="J424" s="807"/>
      <c r="K424" s="830"/>
      <c r="L424" s="854"/>
      <c r="M424" s="273"/>
      <c r="N424" s="175"/>
    </row>
    <row r="425" spans="1:14" ht="16.5" customHeight="1">
      <c r="A425" s="175"/>
      <c r="B425" s="275"/>
      <c r="C425" s="852"/>
      <c r="D425" s="829"/>
      <c r="E425" s="807"/>
      <c r="F425" s="807"/>
      <c r="G425" s="830"/>
      <c r="H425" s="829"/>
      <c r="I425" s="807"/>
      <c r="J425" s="807"/>
      <c r="K425" s="830"/>
      <c r="L425" s="854"/>
      <c r="M425" s="276"/>
      <c r="N425" s="175"/>
    </row>
    <row r="426" spans="1:14" ht="16.5" customHeight="1">
      <c r="A426" s="175"/>
      <c r="B426" s="271"/>
      <c r="C426" s="852"/>
      <c r="D426" s="835"/>
      <c r="E426" s="836"/>
      <c r="F426" s="836"/>
      <c r="G426" s="837"/>
      <c r="H426" s="835"/>
      <c r="I426" s="836"/>
      <c r="J426" s="836"/>
      <c r="K426" s="837"/>
      <c r="L426" s="855"/>
      <c r="M426" s="272"/>
      <c r="N426" s="175"/>
    </row>
    <row r="427" spans="1:14" ht="16.5" customHeight="1">
      <c r="A427" s="175"/>
      <c r="B427" s="271"/>
      <c r="C427" s="852" t="s">
        <v>429</v>
      </c>
      <c r="D427" s="826"/>
      <c r="E427" s="827"/>
      <c r="F427" s="827"/>
      <c r="G427" s="828"/>
      <c r="H427" s="826"/>
      <c r="I427" s="827"/>
      <c r="J427" s="827"/>
      <c r="K427" s="828"/>
      <c r="L427" s="853"/>
      <c r="M427" s="272"/>
      <c r="N427" s="175"/>
    </row>
    <row r="428" spans="1:14" ht="16.5" customHeight="1">
      <c r="A428" s="175"/>
      <c r="B428" s="271"/>
      <c r="C428" s="852"/>
      <c r="D428" s="829"/>
      <c r="E428" s="807"/>
      <c r="F428" s="807"/>
      <c r="G428" s="830"/>
      <c r="H428" s="829"/>
      <c r="I428" s="807"/>
      <c r="J428" s="807"/>
      <c r="K428" s="830"/>
      <c r="L428" s="854"/>
      <c r="M428" s="272"/>
      <c r="N428" s="175"/>
    </row>
    <row r="429" spans="1:14" ht="16.5" customHeight="1">
      <c r="A429" s="175"/>
      <c r="B429" s="271"/>
      <c r="C429" s="852"/>
      <c r="D429" s="829"/>
      <c r="E429" s="807"/>
      <c r="F429" s="807"/>
      <c r="G429" s="830"/>
      <c r="H429" s="829"/>
      <c r="I429" s="807"/>
      <c r="J429" s="807"/>
      <c r="K429" s="830"/>
      <c r="L429" s="854"/>
      <c r="M429" s="272"/>
      <c r="N429" s="175"/>
    </row>
    <row r="430" spans="1:14" ht="16.5" customHeight="1">
      <c r="A430" s="175"/>
      <c r="B430" s="271"/>
      <c r="C430" s="852"/>
      <c r="D430" s="829"/>
      <c r="E430" s="807"/>
      <c r="F430" s="807"/>
      <c r="G430" s="830"/>
      <c r="H430" s="829"/>
      <c r="I430" s="807"/>
      <c r="J430" s="807"/>
      <c r="K430" s="830"/>
      <c r="L430" s="854"/>
      <c r="M430" s="273"/>
      <c r="N430" s="175"/>
    </row>
    <row r="431" spans="1:14" ht="16.5" customHeight="1">
      <c r="A431" s="175"/>
      <c r="B431" s="271"/>
      <c r="C431" s="852"/>
      <c r="D431" s="829"/>
      <c r="E431" s="807"/>
      <c r="F431" s="807"/>
      <c r="G431" s="830"/>
      <c r="H431" s="829"/>
      <c r="I431" s="807"/>
      <c r="J431" s="807"/>
      <c r="K431" s="830"/>
      <c r="L431" s="854"/>
      <c r="M431" s="273"/>
      <c r="N431" s="175"/>
    </row>
    <row r="432" spans="1:14" ht="16.5" customHeight="1">
      <c r="A432" s="175"/>
      <c r="B432" s="271"/>
      <c r="C432" s="852"/>
      <c r="D432" s="829"/>
      <c r="E432" s="807"/>
      <c r="F432" s="807"/>
      <c r="G432" s="830"/>
      <c r="H432" s="829"/>
      <c r="I432" s="807"/>
      <c r="J432" s="807"/>
      <c r="K432" s="830"/>
      <c r="L432" s="854"/>
      <c r="M432" s="273"/>
      <c r="N432" s="175"/>
    </row>
    <row r="433" spans="1:14" ht="16.5" customHeight="1">
      <c r="A433" s="175"/>
      <c r="B433" s="271"/>
      <c r="C433" s="852"/>
      <c r="D433" s="829"/>
      <c r="E433" s="807"/>
      <c r="F433" s="807"/>
      <c r="G433" s="830"/>
      <c r="H433" s="829"/>
      <c r="I433" s="807"/>
      <c r="J433" s="807"/>
      <c r="K433" s="830"/>
      <c r="L433" s="854"/>
      <c r="M433" s="273"/>
      <c r="N433" s="175"/>
    </row>
    <row r="434" spans="1:14" ht="16.5" customHeight="1">
      <c r="A434" s="175"/>
      <c r="B434" s="271"/>
      <c r="C434" s="852"/>
      <c r="D434" s="829"/>
      <c r="E434" s="807"/>
      <c r="F434" s="807"/>
      <c r="G434" s="830"/>
      <c r="H434" s="829"/>
      <c r="I434" s="807"/>
      <c r="J434" s="807"/>
      <c r="K434" s="830"/>
      <c r="L434" s="854"/>
      <c r="M434" s="273"/>
      <c r="N434" s="175"/>
    </row>
    <row r="435" spans="1:14" ht="16.5" customHeight="1">
      <c r="A435" s="175"/>
      <c r="B435" s="271"/>
      <c r="C435" s="852"/>
      <c r="D435" s="829"/>
      <c r="E435" s="807"/>
      <c r="F435" s="807"/>
      <c r="G435" s="830"/>
      <c r="H435" s="829"/>
      <c r="I435" s="807"/>
      <c r="J435" s="807"/>
      <c r="K435" s="830"/>
      <c r="L435" s="854"/>
      <c r="M435" s="273"/>
      <c r="N435" s="175"/>
    </row>
    <row r="436" spans="1:14" ht="16.5" customHeight="1">
      <c r="A436" s="175"/>
      <c r="B436" s="271"/>
      <c r="C436" s="852"/>
      <c r="D436" s="829"/>
      <c r="E436" s="807"/>
      <c r="F436" s="807"/>
      <c r="G436" s="830"/>
      <c r="H436" s="829"/>
      <c r="I436" s="807"/>
      <c r="J436" s="807"/>
      <c r="K436" s="830"/>
      <c r="L436" s="854"/>
      <c r="M436" s="273"/>
      <c r="N436" s="175"/>
    </row>
    <row r="437" spans="1:14">
      <c r="A437" s="175"/>
      <c r="B437" s="271"/>
      <c r="C437" s="852"/>
      <c r="D437" s="829"/>
      <c r="E437" s="807"/>
      <c r="F437" s="807"/>
      <c r="G437" s="830"/>
      <c r="H437" s="829"/>
      <c r="I437" s="807"/>
      <c r="J437" s="807"/>
      <c r="K437" s="830"/>
      <c r="L437" s="854"/>
      <c r="M437" s="273"/>
      <c r="N437" s="175"/>
    </row>
    <row r="438" spans="1:14" ht="16.5" customHeight="1">
      <c r="A438" s="175"/>
      <c r="B438" s="271"/>
      <c r="C438" s="852"/>
      <c r="D438" s="829"/>
      <c r="E438" s="807"/>
      <c r="F438" s="807"/>
      <c r="G438" s="830"/>
      <c r="H438" s="829"/>
      <c r="I438" s="807"/>
      <c r="J438" s="807"/>
      <c r="K438" s="830"/>
      <c r="L438" s="854"/>
      <c r="M438" s="273"/>
      <c r="N438" s="175"/>
    </row>
    <row r="439" spans="1:14" ht="16.5" customHeight="1">
      <c r="A439" s="175"/>
      <c r="B439" s="271"/>
      <c r="C439" s="852"/>
      <c r="D439" s="829"/>
      <c r="E439" s="807"/>
      <c r="F439" s="807"/>
      <c r="G439" s="830"/>
      <c r="H439" s="829"/>
      <c r="I439" s="807"/>
      <c r="J439" s="807"/>
      <c r="K439" s="830"/>
      <c r="L439" s="854"/>
      <c r="M439" s="273"/>
      <c r="N439" s="175"/>
    </row>
    <row r="440" spans="1:14" ht="16.5" customHeight="1">
      <c r="A440" s="175"/>
      <c r="B440" s="275"/>
      <c r="C440" s="852"/>
      <c r="D440" s="829"/>
      <c r="E440" s="807"/>
      <c r="F440" s="807"/>
      <c r="G440" s="830"/>
      <c r="H440" s="829"/>
      <c r="I440" s="807"/>
      <c r="J440" s="807"/>
      <c r="K440" s="830"/>
      <c r="L440" s="854"/>
      <c r="M440" s="276"/>
      <c r="N440" s="175"/>
    </row>
    <row r="441" spans="1:14" ht="16.5" customHeight="1" thickBot="1">
      <c r="A441" s="175"/>
      <c r="B441" s="271"/>
      <c r="C441" s="856"/>
      <c r="D441" s="831"/>
      <c r="E441" s="810"/>
      <c r="F441" s="810"/>
      <c r="G441" s="832"/>
      <c r="H441" s="831"/>
      <c r="I441" s="810"/>
      <c r="J441" s="810"/>
      <c r="K441" s="832"/>
      <c r="L441" s="857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5" t="s">
        <v>226</v>
      </c>
      <c r="F447" s="802"/>
      <c r="G447" s="666"/>
      <c r="H447" s="666"/>
      <c r="I447" s="666"/>
      <c r="J447" s="667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8"/>
      <c r="F448" s="669"/>
      <c r="G448" s="669"/>
      <c r="H448" s="669"/>
      <c r="I448" s="669"/>
      <c r="J448" s="670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8"/>
      <c r="F449" s="669"/>
      <c r="G449" s="669"/>
      <c r="H449" s="669"/>
      <c r="I449" s="669"/>
      <c r="J449" s="670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1"/>
      <c r="F450" s="672"/>
      <c r="G450" s="672"/>
      <c r="H450" s="672"/>
      <c r="I450" s="672"/>
      <c r="J450" s="673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2" t="s">
        <v>225</v>
      </c>
      <c r="G451" s="822"/>
      <c r="H451" s="821" t="str">
        <f>H7</f>
        <v>LB11359</v>
      </c>
      <c r="I451" s="821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79"/>
      <c r="D452" s="679"/>
      <c r="E452" s="679"/>
      <c r="F452" s="679"/>
      <c r="G452" s="679"/>
      <c r="H452" s="679"/>
      <c r="I452" s="679"/>
      <c r="J452" s="679"/>
      <c r="K452" s="679"/>
      <c r="L452" s="679"/>
      <c r="M452" s="680"/>
      <c r="N452" s="175"/>
    </row>
    <row r="453" spans="1:16" ht="16.5" customHeight="1" thickBot="1">
      <c r="A453" s="175"/>
      <c r="B453" s="633" t="s">
        <v>431</v>
      </c>
      <c r="C453" s="634"/>
      <c r="D453" s="634"/>
      <c r="E453" s="634"/>
      <c r="F453" s="634"/>
      <c r="G453" s="634"/>
      <c r="H453" s="634"/>
      <c r="I453" s="634"/>
      <c r="J453" s="634"/>
      <c r="K453" s="634"/>
      <c r="L453" s="634"/>
      <c r="M453" s="635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6" t="s">
        <v>242</v>
      </c>
      <c r="D455" s="847"/>
      <c r="E455" s="847"/>
      <c r="F455" s="847"/>
      <c r="G455" s="847" t="s">
        <v>206</v>
      </c>
      <c r="H455" s="847"/>
      <c r="I455" s="847"/>
      <c r="J455" s="848"/>
      <c r="K455" s="846" t="s">
        <v>179</v>
      </c>
      <c r="L455" s="849"/>
      <c r="M455" s="272"/>
      <c r="N455" s="175"/>
      <c r="P455" s="284" t="s">
        <v>440</v>
      </c>
    </row>
    <row r="456" spans="1:16" ht="14.25" customHeight="1">
      <c r="A456" s="175"/>
      <c r="B456" s="271"/>
      <c r="C456" s="850"/>
      <c r="D456" s="827"/>
      <c r="E456" s="827"/>
      <c r="F456" s="833"/>
      <c r="G456" s="850"/>
      <c r="H456" s="827"/>
      <c r="I456" s="827"/>
      <c r="J456" s="833"/>
      <c r="K456" s="858" t="str">
        <f>'C.Antenna &amp; RRU information'!I48</f>
        <v>SWAP G900 Antenna</v>
      </c>
      <c r="L456" s="859"/>
      <c r="M456" s="272"/>
      <c r="N456" s="175"/>
      <c r="P456" s="317" t="s">
        <v>444</v>
      </c>
    </row>
    <row r="457" spans="1:16" ht="14.25" customHeight="1">
      <c r="A457" s="175"/>
      <c r="B457" s="271"/>
      <c r="C457" s="806"/>
      <c r="D457" s="807"/>
      <c r="E457" s="807"/>
      <c r="F457" s="808"/>
      <c r="G457" s="806"/>
      <c r="H457" s="807"/>
      <c r="I457" s="807"/>
      <c r="J457" s="808"/>
      <c r="K457" s="860"/>
      <c r="L457" s="861"/>
      <c r="M457" s="272"/>
      <c r="N457" s="175"/>
    </row>
    <row r="458" spans="1:16" ht="14.25" customHeight="1">
      <c r="A458" s="175"/>
      <c r="B458" s="271"/>
      <c r="C458" s="806"/>
      <c r="D458" s="807"/>
      <c r="E458" s="807"/>
      <c r="F458" s="808"/>
      <c r="G458" s="806"/>
      <c r="H458" s="807"/>
      <c r="I458" s="807"/>
      <c r="J458" s="808"/>
      <c r="K458" s="860"/>
      <c r="L458" s="861"/>
      <c r="M458" s="273"/>
      <c r="N458" s="175"/>
    </row>
    <row r="459" spans="1:16" ht="14.25" customHeight="1">
      <c r="A459" s="175"/>
      <c r="B459" s="271"/>
      <c r="C459" s="806"/>
      <c r="D459" s="807"/>
      <c r="E459" s="807"/>
      <c r="F459" s="808"/>
      <c r="G459" s="806"/>
      <c r="H459" s="807"/>
      <c r="I459" s="807"/>
      <c r="J459" s="808"/>
      <c r="K459" s="860"/>
      <c r="L459" s="861"/>
      <c r="M459" s="273"/>
      <c r="N459" s="175"/>
    </row>
    <row r="460" spans="1:16" ht="14.25" customHeight="1">
      <c r="A460" s="175"/>
      <c r="B460" s="271"/>
      <c r="C460" s="806"/>
      <c r="D460" s="807"/>
      <c r="E460" s="807"/>
      <c r="F460" s="808"/>
      <c r="G460" s="806"/>
      <c r="H460" s="807"/>
      <c r="I460" s="807"/>
      <c r="J460" s="808"/>
      <c r="K460" s="860"/>
      <c r="L460" s="861"/>
      <c r="M460" s="273"/>
      <c r="N460" s="175"/>
    </row>
    <row r="461" spans="1:16" ht="16.5" customHeight="1">
      <c r="A461" s="175"/>
      <c r="B461" s="271"/>
      <c r="C461" s="806"/>
      <c r="D461" s="807"/>
      <c r="E461" s="807"/>
      <c r="F461" s="808"/>
      <c r="G461" s="806"/>
      <c r="H461" s="807"/>
      <c r="I461" s="807"/>
      <c r="J461" s="808"/>
      <c r="K461" s="860"/>
      <c r="L461" s="861"/>
      <c r="M461" s="273"/>
      <c r="N461" s="175"/>
    </row>
    <row r="462" spans="1:16" ht="16.5" customHeight="1">
      <c r="A462" s="175"/>
      <c r="B462" s="271"/>
      <c r="C462" s="806"/>
      <c r="D462" s="807"/>
      <c r="E462" s="807"/>
      <c r="F462" s="808"/>
      <c r="G462" s="806"/>
      <c r="H462" s="807"/>
      <c r="I462" s="807"/>
      <c r="J462" s="808"/>
      <c r="K462" s="860"/>
      <c r="L462" s="861"/>
      <c r="M462" s="273"/>
      <c r="N462" s="175"/>
    </row>
    <row r="463" spans="1:16" ht="16.5" customHeight="1">
      <c r="A463" s="175"/>
      <c r="B463" s="271"/>
      <c r="C463" s="806"/>
      <c r="D463" s="807"/>
      <c r="E463" s="807"/>
      <c r="F463" s="808"/>
      <c r="G463" s="806"/>
      <c r="H463" s="807"/>
      <c r="I463" s="807"/>
      <c r="J463" s="808"/>
      <c r="K463" s="860"/>
      <c r="L463" s="861"/>
      <c r="M463" s="273"/>
      <c r="N463" s="175"/>
    </row>
    <row r="464" spans="1:16" ht="16.5" customHeight="1">
      <c r="A464" s="175"/>
      <c r="B464" s="271"/>
      <c r="C464" s="806"/>
      <c r="D464" s="807"/>
      <c r="E464" s="807"/>
      <c r="F464" s="808"/>
      <c r="G464" s="806"/>
      <c r="H464" s="807"/>
      <c r="I464" s="807"/>
      <c r="J464" s="808"/>
      <c r="K464" s="860"/>
      <c r="L464" s="861"/>
      <c r="M464" s="274"/>
      <c r="N464" s="175"/>
    </row>
    <row r="465" spans="1:16" ht="16.5" customHeight="1">
      <c r="A465" s="175"/>
      <c r="B465" s="271"/>
      <c r="C465" s="806"/>
      <c r="D465" s="807"/>
      <c r="E465" s="807"/>
      <c r="F465" s="808"/>
      <c r="G465" s="806"/>
      <c r="H465" s="807"/>
      <c r="I465" s="807"/>
      <c r="J465" s="808"/>
      <c r="K465" s="860"/>
      <c r="L465" s="861"/>
      <c r="M465" s="272"/>
      <c r="N465" s="175"/>
    </row>
    <row r="466" spans="1:16" ht="16.5" customHeight="1">
      <c r="A466" s="175"/>
      <c r="B466" s="271"/>
      <c r="C466" s="806"/>
      <c r="D466" s="807"/>
      <c r="E466" s="807"/>
      <c r="F466" s="808"/>
      <c r="G466" s="806"/>
      <c r="H466" s="807"/>
      <c r="I466" s="807"/>
      <c r="J466" s="808"/>
      <c r="K466" s="860"/>
      <c r="L466" s="861"/>
      <c r="M466" s="272"/>
      <c r="N466" s="175"/>
    </row>
    <row r="467" spans="1:16" ht="16.5" customHeight="1">
      <c r="A467" s="175"/>
      <c r="B467" s="271"/>
      <c r="C467" s="806"/>
      <c r="D467" s="807"/>
      <c r="E467" s="807"/>
      <c r="F467" s="808"/>
      <c r="G467" s="806"/>
      <c r="H467" s="807"/>
      <c r="I467" s="807"/>
      <c r="J467" s="808"/>
      <c r="K467" s="860"/>
      <c r="L467" s="861"/>
      <c r="M467" s="273"/>
      <c r="N467" s="175"/>
    </row>
    <row r="468" spans="1:16" ht="16.5" customHeight="1">
      <c r="A468" s="175"/>
      <c r="B468" s="271"/>
      <c r="C468" s="806"/>
      <c r="D468" s="807"/>
      <c r="E468" s="807"/>
      <c r="F468" s="808"/>
      <c r="G468" s="806"/>
      <c r="H468" s="807"/>
      <c r="I468" s="807"/>
      <c r="J468" s="808"/>
      <c r="K468" s="860"/>
      <c r="L468" s="861"/>
      <c r="M468" s="273"/>
      <c r="N468" s="175"/>
    </row>
    <row r="469" spans="1:16" ht="16.5" customHeight="1">
      <c r="A469" s="175"/>
      <c r="B469" s="271"/>
      <c r="C469" s="806"/>
      <c r="D469" s="807"/>
      <c r="E469" s="807"/>
      <c r="F469" s="808"/>
      <c r="G469" s="806"/>
      <c r="H469" s="807"/>
      <c r="I469" s="807"/>
      <c r="J469" s="808"/>
      <c r="K469" s="860"/>
      <c r="L469" s="861"/>
      <c r="M469" s="273"/>
      <c r="N469" s="175"/>
    </row>
    <row r="470" spans="1:16" ht="16.5" customHeight="1">
      <c r="A470" s="175"/>
      <c r="B470" s="271"/>
      <c r="C470" s="806"/>
      <c r="D470" s="807"/>
      <c r="E470" s="807"/>
      <c r="F470" s="808"/>
      <c r="G470" s="806"/>
      <c r="H470" s="807"/>
      <c r="I470" s="807"/>
      <c r="J470" s="808"/>
      <c r="K470" s="860"/>
      <c r="L470" s="861"/>
      <c r="M470" s="273"/>
      <c r="N470" s="175"/>
    </row>
    <row r="471" spans="1:16" ht="16.5" customHeight="1">
      <c r="A471" s="175"/>
      <c r="B471" s="271"/>
      <c r="C471" s="851"/>
      <c r="D471" s="836"/>
      <c r="E471" s="836"/>
      <c r="F471" s="838"/>
      <c r="G471" s="851"/>
      <c r="H471" s="836"/>
      <c r="I471" s="836"/>
      <c r="J471" s="838"/>
      <c r="K471" s="860"/>
      <c r="L471" s="861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72"/>
      <c r="K472" s="862"/>
      <c r="L472" s="863"/>
      <c r="M472" s="272"/>
      <c r="N472" s="175"/>
    </row>
    <row r="473" spans="1:16" ht="14.25" customHeight="1">
      <c r="A473" s="175"/>
      <c r="B473" s="271"/>
      <c r="C473" s="850"/>
      <c r="D473" s="827"/>
      <c r="E473" s="827"/>
      <c r="F473" s="833"/>
      <c r="G473" s="873"/>
      <c r="H473" s="873"/>
      <c r="I473" s="873"/>
      <c r="J473" s="874"/>
      <c r="K473" s="868"/>
      <c r="L473" s="869"/>
      <c r="M473" s="272"/>
      <c r="N473" s="175"/>
    </row>
    <row r="474" spans="1:16" ht="14.25" customHeight="1">
      <c r="A474" s="175"/>
      <c r="B474" s="271"/>
      <c r="C474" s="806"/>
      <c r="D474" s="807"/>
      <c r="E474" s="807"/>
      <c r="F474" s="808"/>
      <c r="G474" s="873"/>
      <c r="H474" s="873"/>
      <c r="I474" s="873"/>
      <c r="J474" s="874"/>
      <c r="K474" s="864"/>
      <c r="L474" s="866"/>
      <c r="M474" s="272"/>
      <c r="N474" s="175"/>
      <c r="P474" s="285" t="s">
        <v>443</v>
      </c>
    </row>
    <row r="475" spans="1:16" ht="14.25" customHeight="1">
      <c r="A475" s="175"/>
      <c r="B475" s="271"/>
      <c r="C475" s="806"/>
      <c r="D475" s="807"/>
      <c r="E475" s="807"/>
      <c r="F475" s="808"/>
      <c r="G475" s="873"/>
      <c r="H475" s="873"/>
      <c r="I475" s="873"/>
      <c r="J475" s="874"/>
      <c r="K475" s="864"/>
      <c r="L475" s="866"/>
      <c r="M475" s="273"/>
      <c r="N475" s="175"/>
    </row>
    <row r="476" spans="1:16" ht="14.25" customHeight="1">
      <c r="A476" s="175"/>
      <c r="B476" s="271"/>
      <c r="C476" s="806"/>
      <c r="D476" s="807"/>
      <c r="E476" s="807"/>
      <c r="F476" s="808"/>
      <c r="G476" s="873"/>
      <c r="H476" s="873"/>
      <c r="I476" s="873"/>
      <c r="J476" s="874"/>
      <c r="K476" s="864"/>
      <c r="L476" s="866"/>
      <c r="M476" s="273"/>
      <c r="N476" s="175"/>
    </row>
    <row r="477" spans="1:16" ht="14.25" customHeight="1">
      <c r="A477" s="175"/>
      <c r="B477" s="271"/>
      <c r="C477" s="806"/>
      <c r="D477" s="807"/>
      <c r="E477" s="807"/>
      <c r="F477" s="808"/>
      <c r="G477" s="873"/>
      <c r="H477" s="873"/>
      <c r="I477" s="873"/>
      <c r="J477" s="874"/>
      <c r="K477" s="864"/>
      <c r="L477" s="866"/>
      <c r="M477" s="273"/>
      <c r="N477" s="175"/>
    </row>
    <row r="478" spans="1:16" ht="16.5" customHeight="1">
      <c r="A478" s="175"/>
      <c r="B478" s="271"/>
      <c r="C478" s="806"/>
      <c r="D478" s="807"/>
      <c r="E478" s="807"/>
      <c r="F478" s="808"/>
      <c r="G478" s="873"/>
      <c r="H478" s="873"/>
      <c r="I478" s="873"/>
      <c r="J478" s="874"/>
      <c r="K478" s="864"/>
      <c r="L478" s="866"/>
      <c r="M478" s="273"/>
      <c r="N478" s="175"/>
    </row>
    <row r="479" spans="1:16" ht="16.5" customHeight="1">
      <c r="A479" s="175"/>
      <c r="B479" s="271"/>
      <c r="C479" s="806"/>
      <c r="D479" s="807"/>
      <c r="E479" s="807"/>
      <c r="F479" s="808"/>
      <c r="G479" s="873"/>
      <c r="H479" s="873"/>
      <c r="I479" s="873"/>
      <c r="J479" s="874"/>
      <c r="K479" s="864"/>
      <c r="L479" s="866"/>
      <c r="M479" s="273"/>
      <c r="N479" s="175"/>
    </row>
    <row r="480" spans="1:16" ht="16.5" customHeight="1">
      <c r="A480" s="175"/>
      <c r="B480" s="271"/>
      <c r="C480" s="806"/>
      <c r="D480" s="807"/>
      <c r="E480" s="807"/>
      <c r="F480" s="808"/>
      <c r="G480" s="873"/>
      <c r="H480" s="873"/>
      <c r="I480" s="873"/>
      <c r="J480" s="874"/>
      <c r="K480" s="864"/>
      <c r="L480" s="866"/>
      <c r="M480" s="273"/>
      <c r="N480" s="175"/>
    </row>
    <row r="481" spans="1:16" ht="14.25" customHeight="1">
      <c r="A481" s="175"/>
      <c r="B481" s="271"/>
      <c r="C481" s="806"/>
      <c r="D481" s="807"/>
      <c r="E481" s="807"/>
      <c r="F481" s="808"/>
      <c r="G481" s="873"/>
      <c r="H481" s="873"/>
      <c r="I481" s="873"/>
      <c r="J481" s="874"/>
      <c r="K481" s="864"/>
      <c r="L481" s="866"/>
      <c r="M481" s="273"/>
      <c r="N481" s="175"/>
    </row>
    <row r="482" spans="1:16" ht="14.25" customHeight="1">
      <c r="A482" s="175"/>
      <c r="B482" s="271"/>
      <c r="C482" s="806"/>
      <c r="D482" s="807"/>
      <c r="E482" s="807"/>
      <c r="F482" s="808"/>
      <c r="G482" s="873"/>
      <c r="H482" s="873"/>
      <c r="I482" s="873"/>
      <c r="J482" s="874"/>
      <c r="K482" s="864"/>
      <c r="L482" s="866"/>
      <c r="M482" s="273"/>
      <c r="N482" s="175"/>
    </row>
    <row r="483" spans="1:16" ht="16.5" customHeight="1">
      <c r="A483" s="175"/>
      <c r="B483" s="271"/>
      <c r="C483" s="806"/>
      <c r="D483" s="807"/>
      <c r="E483" s="807"/>
      <c r="F483" s="808"/>
      <c r="G483" s="873"/>
      <c r="H483" s="873"/>
      <c r="I483" s="873"/>
      <c r="J483" s="874"/>
      <c r="K483" s="864"/>
      <c r="L483" s="866"/>
      <c r="M483" s="274"/>
      <c r="N483" s="175"/>
    </row>
    <row r="484" spans="1:16" ht="16.5" customHeight="1">
      <c r="A484" s="175"/>
      <c r="B484" s="271"/>
      <c r="C484" s="806"/>
      <c r="D484" s="807"/>
      <c r="E484" s="807"/>
      <c r="F484" s="808"/>
      <c r="G484" s="873"/>
      <c r="H484" s="873"/>
      <c r="I484" s="873"/>
      <c r="J484" s="874"/>
      <c r="K484" s="864"/>
      <c r="L484" s="866"/>
      <c r="M484" s="272"/>
      <c r="N484" s="175"/>
    </row>
    <row r="485" spans="1:16" ht="16.5" customHeight="1">
      <c r="A485" s="175"/>
      <c r="B485" s="271"/>
      <c r="C485" s="806"/>
      <c r="D485" s="807"/>
      <c r="E485" s="807"/>
      <c r="F485" s="808"/>
      <c r="G485" s="873"/>
      <c r="H485" s="873"/>
      <c r="I485" s="873"/>
      <c r="J485" s="874"/>
      <c r="K485" s="864" t="s">
        <v>432</v>
      </c>
      <c r="L485" s="866" t="s">
        <v>433</v>
      </c>
      <c r="M485" s="272"/>
      <c r="N485" s="175"/>
    </row>
    <row r="486" spans="1:16" ht="16.5" customHeight="1">
      <c r="A486" s="175"/>
      <c r="B486" s="271"/>
      <c r="C486" s="806"/>
      <c r="D486" s="807"/>
      <c r="E486" s="807"/>
      <c r="F486" s="808"/>
      <c r="G486" s="873"/>
      <c r="H486" s="873"/>
      <c r="I486" s="873"/>
      <c r="J486" s="874"/>
      <c r="K486" s="864"/>
      <c r="L486" s="866"/>
      <c r="M486" s="273"/>
      <c r="N486" s="175"/>
    </row>
    <row r="487" spans="1:16" ht="16.5" customHeight="1">
      <c r="A487" s="175"/>
      <c r="B487" s="271"/>
      <c r="C487" s="806"/>
      <c r="D487" s="807"/>
      <c r="E487" s="807"/>
      <c r="F487" s="808"/>
      <c r="G487" s="873"/>
      <c r="H487" s="873"/>
      <c r="I487" s="873"/>
      <c r="J487" s="874"/>
      <c r="K487" s="864"/>
      <c r="L487" s="866"/>
      <c r="M487" s="273"/>
      <c r="N487" s="175"/>
    </row>
    <row r="488" spans="1:16" ht="16.5" customHeight="1" thickBot="1">
      <c r="A488" s="175"/>
      <c r="B488" s="271"/>
      <c r="C488" s="851"/>
      <c r="D488" s="836"/>
      <c r="E488" s="836"/>
      <c r="F488" s="838"/>
      <c r="G488" s="875"/>
      <c r="H488" s="875"/>
      <c r="I488" s="875"/>
      <c r="J488" s="876"/>
      <c r="K488" s="865"/>
      <c r="L488" s="867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3" t="s">
        <v>249</v>
      </c>
      <c r="C490" s="634"/>
      <c r="D490" s="634"/>
      <c r="E490" s="634"/>
      <c r="F490" s="634"/>
      <c r="G490" s="634"/>
      <c r="H490" s="634"/>
      <c r="I490" s="634"/>
      <c r="J490" s="634"/>
      <c r="K490" s="634"/>
      <c r="L490" s="634"/>
      <c r="M490" s="635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6" t="s">
        <v>242</v>
      </c>
      <c r="D492" s="847"/>
      <c r="E492" s="847"/>
      <c r="F492" s="847"/>
      <c r="G492" s="847" t="s">
        <v>206</v>
      </c>
      <c r="H492" s="847"/>
      <c r="I492" s="847"/>
      <c r="J492" s="847"/>
      <c r="K492" s="846" t="s">
        <v>179</v>
      </c>
      <c r="L492" s="849"/>
      <c r="M492" s="272"/>
      <c r="N492" s="175"/>
      <c r="P492" s="284" t="s">
        <v>440</v>
      </c>
    </row>
    <row r="493" spans="1:16" ht="14.25" customHeight="1">
      <c r="A493" s="175"/>
      <c r="B493" s="271"/>
      <c r="C493" s="877"/>
      <c r="D493" s="878"/>
      <c r="E493" s="878"/>
      <c r="F493" s="878"/>
      <c r="G493" s="877"/>
      <c r="H493" s="878"/>
      <c r="I493" s="878"/>
      <c r="J493" s="878"/>
      <c r="K493" s="858"/>
      <c r="L493" s="859"/>
      <c r="M493" s="272"/>
      <c r="N493" s="175"/>
      <c r="P493" s="317" t="s">
        <v>445</v>
      </c>
    </row>
    <row r="494" spans="1:16" ht="14.25" customHeight="1">
      <c r="A494" s="175"/>
      <c r="B494" s="271"/>
      <c r="C494" s="877"/>
      <c r="D494" s="878"/>
      <c r="E494" s="878"/>
      <c r="F494" s="878"/>
      <c r="G494" s="877"/>
      <c r="H494" s="878"/>
      <c r="I494" s="878"/>
      <c r="J494" s="878"/>
      <c r="K494" s="860"/>
      <c r="L494" s="861"/>
      <c r="M494" s="272"/>
      <c r="N494" s="175"/>
    </row>
    <row r="495" spans="1:16" ht="14.25" customHeight="1">
      <c r="A495" s="175"/>
      <c r="B495" s="271"/>
      <c r="C495" s="877"/>
      <c r="D495" s="878"/>
      <c r="E495" s="878"/>
      <c r="F495" s="878"/>
      <c r="G495" s="877"/>
      <c r="H495" s="878"/>
      <c r="I495" s="878"/>
      <c r="J495" s="878"/>
      <c r="K495" s="860"/>
      <c r="L495" s="861"/>
      <c r="M495" s="273"/>
      <c r="N495" s="175"/>
    </row>
    <row r="496" spans="1:16" ht="14.25" customHeight="1">
      <c r="A496" s="175"/>
      <c r="B496" s="271"/>
      <c r="C496" s="877"/>
      <c r="D496" s="878"/>
      <c r="E496" s="878"/>
      <c r="F496" s="878"/>
      <c r="G496" s="877"/>
      <c r="H496" s="878"/>
      <c r="I496" s="878"/>
      <c r="J496" s="878"/>
      <c r="K496" s="860"/>
      <c r="L496" s="861"/>
      <c r="M496" s="273"/>
      <c r="N496" s="175"/>
    </row>
    <row r="497" spans="1:16" ht="14.25" customHeight="1">
      <c r="A497" s="175"/>
      <c r="B497" s="271"/>
      <c r="C497" s="877"/>
      <c r="D497" s="878"/>
      <c r="E497" s="878"/>
      <c r="F497" s="878"/>
      <c r="G497" s="877"/>
      <c r="H497" s="878"/>
      <c r="I497" s="878"/>
      <c r="J497" s="878"/>
      <c r="K497" s="860"/>
      <c r="L497" s="861"/>
      <c r="M497" s="273"/>
      <c r="N497" s="175"/>
    </row>
    <row r="498" spans="1:16" ht="16.5" customHeight="1">
      <c r="A498" s="175"/>
      <c r="B498" s="271"/>
      <c r="C498" s="877"/>
      <c r="D498" s="878"/>
      <c r="E498" s="878"/>
      <c r="F498" s="878"/>
      <c r="G498" s="877"/>
      <c r="H498" s="878"/>
      <c r="I498" s="878"/>
      <c r="J498" s="878"/>
      <c r="K498" s="860"/>
      <c r="L498" s="861"/>
      <c r="M498" s="273"/>
      <c r="N498" s="175"/>
    </row>
    <row r="499" spans="1:16" ht="16.5" customHeight="1">
      <c r="A499" s="175"/>
      <c r="B499" s="271"/>
      <c r="C499" s="877"/>
      <c r="D499" s="878"/>
      <c r="E499" s="878"/>
      <c r="F499" s="878"/>
      <c r="G499" s="877"/>
      <c r="H499" s="878"/>
      <c r="I499" s="878"/>
      <c r="J499" s="878"/>
      <c r="K499" s="860"/>
      <c r="L499" s="861"/>
      <c r="M499" s="273"/>
      <c r="N499" s="175"/>
    </row>
    <row r="500" spans="1:16" ht="16.5" customHeight="1">
      <c r="A500" s="175"/>
      <c r="B500" s="271"/>
      <c r="C500" s="877"/>
      <c r="D500" s="878"/>
      <c r="E500" s="878"/>
      <c r="F500" s="878"/>
      <c r="G500" s="877"/>
      <c r="H500" s="878"/>
      <c r="I500" s="878"/>
      <c r="J500" s="878"/>
      <c r="K500" s="860"/>
      <c r="L500" s="861"/>
      <c r="M500" s="273"/>
      <c r="N500" s="175"/>
    </row>
    <row r="501" spans="1:16" ht="16.5" customHeight="1">
      <c r="A501" s="175"/>
      <c r="B501" s="271"/>
      <c r="C501" s="877"/>
      <c r="D501" s="878"/>
      <c r="E501" s="878"/>
      <c r="F501" s="878"/>
      <c r="G501" s="877"/>
      <c r="H501" s="878"/>
      <c r="I501" s="878"/>
      <c r="J501" s="878"/>
      <c r="K501" s="860"/>
      <c r="L501" s="861"/>
      <c r="M501" s="274"/>
      <c r="N501" s="175"/>
    </row>
    <row r="502" spans="1:16" ht="16.5" customHeight="1">
      <c r="A502" s="175"/>
      <c r="B502" s="271"/>
      <c r="C502" s="877"/>
      <c r="D502" s="878"/>
      <c r="E502" s="878"/>
      <c r="F502" s="878"/>
      <c r="G502" s="877"/>
      <c r="H502" s="878"/>
      <c r="I502" s="878"/>
      <c r="J502" s="878"/>
      <c r="K502" s="860"/>
      <c r="L502" s="861"/>
      <c r="M502" s="272"/>
      <c r="N502" s="175"/>
    </row>
    <row r="503" spans="1:16" ht="16.5" customHeight="1">
      <c r="A503" s="175"/>
      <c r="B503" s="271"/>
      <c r="C503" s="877"/>
      <c r="D503" s="878"/>
      <c r="E503" s="878"/>
      <c r="F503" s="878"/>
      <c r="G503" s="877"/>
      <c r="H503" s="878"/>
      <c r="I503" s="878"/>
      <c r="J503" s="878"/>
      <c r="K503" s="860"/>
      <c r="L503" s="861"/>
      <c r="M503" s="272"/>
      <c r="N503" s="175"/>
    </row>
    <row r="504" spans="1:16" ht="16.5" customHeight="1">
      <c r="A504" s="175"/>
      <c r="B504" s="271"/>
      <c r="C504" s="877"/>
      <c r="D504" s="878"/>
      <c r="E504" s="878"/>
      <c r="F504" s="878"/>
      <c r="G504" s="877"/>
      <c r="H504" s="878"/>
      <c r="I504" s="878"/>
      <c r="J504" s="878"/>
      <c r="K504" s="860"/>
      <c r="L504" s="861"/>
      <c r="M504" s="273"/>
      <c r="N504" s="175"/>
    </row>
    <row r="505" spans="1:16" ht="16.5" customHeight="1">
      <c r="A505" s="175"/>
      <c r="B505" s="271"/>
      <c r="C505" s="877"/>
      <c r="D505" s="878"/>
      <c r="E505" s="878"/>
      <c r="F505" s="878"/>
      <c r="G505" s="877"/>
      <c r="H505" s="878"/>
      <c r="I505" s="878"/>
      <c r="J505" s="878"/>
      <c r="K505" s="860"/>
      <c r="L505" s="861"/>
      <c r="M505" s="273"/>
      <c r="N505" s="175"/>
    </row>
    <row r="506" spans="1:16" ht="16.5" customHeight="1">
      <c r="A506" s="175"/>
      <c r="B506" s="271"/>
      <c r="C506" s="877"/>
      <c r="D506" s="878"/>
      <c r="E506" s="878"/>
      <c r="F506" s="878"/>
      <c r="G506" s="877"/>
      <c r="H506" s="878"/>
      <c r="I506" s="878"/>
      <c r="J506" s="878"/>
      <c r="K506" s="860"/>
      <c r="L506" s="861"/>
      <c r="M506" s="273"/>
      <c r="N506" s="175"/>
    </row>
    <row r="507" spans="1:16" ht="16.5" customHeight="1">
      <c r="A507" s="175"/>
      <c r="B507" s="271"/>
      <c r="C507" s="877"/>
      <c r="D507" s="878"/>
      <c r="E507" s="878"/>
      <c r="F507" s="878"/>
      <c r="G507" s="877"/>
      <c r="H507" s="878"/>
      <c r="I507" s="878"/>
      <c r="J507" s="878"/>
      <c r="K507" s="860"/>
      <c r="L507" s="861"/>
      <c r="M507" s="273"/>
      <c r="N507" s="175"/>
    </row>
    <row r="508" spans="1:16" ht="16.5" customHeight="1">
      <c r="A508" s="175"/>
      <c r="B508" s="271"/>
      <c r="C508" s="877"/>
      <c r="D508" s="878"/>
      <c r="E508" s="878"/>
      <c r="F508" s="878"/>
      <c r="G508" s="877"/>
      <c r="H508" s="878"/>
      <c r="I508" s="878"/>
      <c r="J508" s="878"/>
      <c r="K508" s="860"/>
      <c r="L508" s="861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1"/>
      <c r="K509" s="862"/>
      <c r="L509" s="863"/>
      <c r="M509" s="272"/>
      <c r="N509" s="175"/>
    </row>
    <row r="510" spans="1:16" ht="14.25" customHeight="1">
      <c r="A510" s="175"/>
      <c r="B510" s="271"/>
      <c r="C510" s="877"/>
      <c r="D510" s="878"/>
      <c r="E510" s="878"/>
      <c r="F510" s="878"/>
      <c r="G510" s="873"/>
      <c r="H510" s="873"/>
      <c r="I510" s="873"/>
      <c r="J510" s="873"/>
      <c r="K510" s="868"/>
      <c r="L510" s="869"/>
      <c r="M510" s="272"/>
      <c r="N510" s="175"/>
    </row>
    <row r="511" spans="1:16" ht="14.25" customHeight="1">
      <c r="A511" s="175"/>
      <c r="B511" s="271"/>
      <c r="C511" s="877"/>
      <c r="D511" s="878"/>
      <c r="E511" s="878"/>
      <c r="F511" s="878"/>
      <c r="G511" s="873"/>
      <c r="H511" s="873"/>
      <c r="I511" s="873"/>
      <c r="J511" s="873"/>
      <c r="K511" s="864"/>
      <c r="L511" s="866"/>
      <c r="M511" s="272"/>
      <c r="N511" s="175"/>
      <c r="P511" s="284" t="s">
        <v>446</v>
      </c>
    </row>
    <row r="512" spans="1:16" ht="14.25" customHeight="1">
      <c r="A512" s="175"/>
      <c r="B512" s="271"/>
      <c r="C512" s="877"/>
      <c r="D512" s="878"/>
      <c r="E512" s="878"/>
      <c r="F512" s="878"/>
      <c r="G512" s="873"/>
      <c r="H512" s="873"/>
      <c r="I512" s="873"/>
      <c r="J512" s="873"/>
      <c r="K512" s="864"/>
      <c r="L512" s="866"/>
      <c r="M512" s="273"/>
      <c r="N512" s="175"/>
    </row>
    <row r="513" spans="1:14" ht="14.25" customHeight="1">
      <c r="A513" s="175"/>
      <c r="B513" s="271"/>
      <c r="C513" s="877"/>
      <c r="D513" s="878"/>
      <c r="E513" s="878"/>
      <c r="F513" s="878"/>
      <c r="G513" s="873"/>
      <c r="H513" s="873"/>
      <c r="I513" s="873"/>
      <c r="J513" s="873"/>
      <c r="K513" s="864"/>
      <c r="L513" s="866"/>
      <c r="M513" s="273"/>
      <c r="N513" s="175"/>
    </row>
    <row r="514" spans="1:14" ht="14.25" customHeight="1">
      <c r="A514" s="175"/>
      <c r="B514" s="271"/>
      <c r="C514" s="877"/>
      <c r="D514" s="878"/>
      <c r="E514" s="878"/>
      <c r="F514" s="878"/>
      <c r="G514" s="873"/>
      <c r="H514" s="873"/>
      <c r="I514" s="873"/>
      <c r="J514" s="873"/>
      <c r="K514" s="864"/>
      <c r="L514" s="866"/>
      <c r="M514" s="273"/>
      <c r="N514" s="175"/>
    </row>
    <row r="515" spans="1:14" ht="16.5" customHeight="1">
      <c r="A515" s="175"/>
      <c r="B515" s="271"/>
      <c r="C515" s="877"/>
      <c r="D515" s="878"/>
      <c r="E515" s="878"/>
      <c r="F515" s="878"/>
      <c r="G515" s="873"/>
      <c r="H515" s="873"/>
      <c r="I515" s="873"/>
      <c r="J515" s="873"/>
      <c r="K515" s="864"/>
      <c r="L515" s="866"/>
      <c r="M515" s="273"/>
      <c r="N515" s="175"/>
    </row>
    <row r="516" spans="1:14" ht="16.5" customHeight="1">
      <c r="A516" s="175"/>
      <c r="B516" s="271"/>
      <c r="C516" s="877"/>
      <c r="D516" s="878"/>
      <c r="E516" s="878"/>
      <c r="F516" s="878"/>
      <c r="G516" s="873"/>
      <c r="H516" s="873"/>
      <c r="I516" s="873"/>
      <c r="J516" s="873"/>
      <c r="K516" s="864"/>
      <c r="L516" s="866"/>
      <c r="M516" s="273"/>
      <c r="N516" s="175"/>
    </row>
    <row r="517" spans="1:14" ht="16.5" customHeight="1">
      <c r="A517" s="175"/>
      <c r="B517" s="271"/>
      <c r="C517" s="877"/>
      <c r="D517" s="878"/>
      <c r="E517" s="878"/>
      <c r="F517" s="878"/>
      <c r="G517" s="873"/>
      <c r="H517" s="873"/>
      <c r="I517" s="873"/>
      <c r="J517" s="873"/>
      <c r="K517" s="864"/>
      <c r="L517" s="866"/>
      <c r="M517" s="273"/>
      <c r="N517" s="175"/>
    </row>
    <row r="518" spans="1:14" ht="14.25" customHeight="1">
      <c r="A518" s="175"/>
      <c r="B518" s="271"/>
      <c r="C518" s="877"/>
      <c r="D518" s="878"/>
      <c r="E518" s="878"/>
      <c r="F518" s="878"/>
      <c r="G518" s="873"/>
      <c r="H518" s="873"/>
      <c r="I518" s="873"/>
      <c r="J518" s="873"/>
      <c r="K518" s="864"/>
      <c r="L518" s="866"/>
      <c r="M518" s="273"/>
      <c r="N518" s="175"/>
    </row>
    <row r="519" spans="1:14" ht="14.25" customHeight="1">
      <c r="A519" s="175"/>
      <c r="B519" s="271"/>
      <c r="C519" s="877"/>
      <c r="D519" s="878"/>
      <c r="E519" s="878"/>
      <c r="F519" s="878"/>
      <c r="G519" s="873"/>
      <c r="H519" s="873"/>
      <c r="I519" s="873"/>
      <c r="J519" s="873"/>
      <c r="K519" s="864"/>
      <c r="L519" s="866"/>
      <c r="M519" s="273"/>
      <c r="N519" s="175"/>
    </row>
    <row r="520" spans="1:14" ht="16.5" customHeight="1">
      <c r="A520" s="175"/>
      <c r="B520" s="271"/>
      <c r="C520" s="877"/>
      <c r="D520" s="878"/>
      <c r="E520" s="878"/>
      <c r="F520" s="878"/>
      <c r="G520" s="873"/>
      <c r="H520" s="873"/>
      <c r="I520" s="873"/>
      <c r="J520" s="873"/>
      <c r="K520" s="864"/>
      <c r="L520" s="866"/>
      <c r="M520" s="274"/>
      <c r="N520" s="175"/>
    </row>
    <row r="521" spans="1:14" ht="16.5" customHeight="1">
      <c r="A521" s="175"/>
      <c r="B521" s="271"/>
      <c r="C521" s="877"/>
      <c r="D521" s="878"/>
      <c r="E521" s="878"/>
      <c r="F521" s="878"/>
      <c r="G521" s="873"/>
      <c r="H521" s="873"/>
      <c r="I521" s="873"/>
      <c r="J521" s="873"/>
      <c r="K521" s="864"/>
      <c r="L521" s="866"/>
      <c r="M521" s="272"/>
      <c r="N521" s="175"/>
    </row>
    <row r="522" spans="1:14" ht="16.5" customHeight="1">
      <c r="A522" s="175"/>
      <c r="B522" s="271"/>
      <c r="C522" s="877"/>
      <c r="D522" s="878"/>
      <c r="E522" s="878"/>
      <c r="F522" s="878"/>
      <c r="G522" s="873"/>
      <c r="H522" s="873"/>
      <c r="I522" s="873"/>
      <c r="J522" s="873"/>
      <c r="K522" s="864" t="s">
        <v>434</v>
      </c>
      <c r="L522" s="866" t="s">
        <v>435</v>
      </c>
      <c r="M522" s="272"/>
      <c r="N522" s="175"/>
    </row>
    <row r="523" spans="1:14" ht="16.5" customHeight="1">
      <c r="A523" s="175"/>
      <c r="B523" s="271"/>
      <c r="C523" s="877"/>
      <c r="D523" s="878"/>
      <c r="E523" s="878"/>
      <c r="F523" s="878"/>
      <c r="G523" s="873"/>
      <c r="H523" s="873"/>
      <c r="I523" s="873"/>
      <c r="J523" s="873"/>
      <c r="K523" s="864"/>
      <c r="L523" s="866"/>
      <c r="M523" s="273"/>
      <c r="N523" s="175"/>
    </row>
    <row r="524" spans="1:14" ht="16.5" customHeight="1">
      <c r="A524" s="175"/>
      <c r="B524" s="271"/>
      <c r="C524" s="877"/>
      <c r="D524" s="878"/>
      <c r="E524" s="878"/>
      <c r="F524" s="878"/>
      <c r="G524" s="873"/>
      <c r="H524" s="873"/>
      <c r="I524" s="873"/>
      <c r="J524" s="873"/>
      <c r="K524" s="864"/>
      <c r="L524" s="866"/>
      <c r="M524" s="273"/>
      <c r="N524" s="175"/>
    </row>
    <row r="525" spans="1:14" ht="16.5" customHeight="1" thickBot="1">
      <c r="A525" s="175"/>
      <c r="B525" s="271"/>
      <c r="C525" s="877"/>
      <c r="D525" s="878"/>
      <c r="E525" s="878"/>
      <c r="F525" s="878"/>
      <c r="G525" s="875"/>
      <c r="H525" s="875"/>
      <c r="I525" s="875"/>
      <c r="J525" s="875"/>
      <c r="K525" s="865"/>
      <c r="L525" s="867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5" t="s">
        <v>181</v>
      </c>
      <c r="F530" s="802"/>
      <c r="G530" s="666"/>
      <c r="H530" s="666"/>
      <c r="I530" s="666"/>
      <c r="J530" s="667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8"/>
      <c r="F531" s="669"/>
      <c r="G531" s="669"/>
      <c r="H531" s="669"/>
      <c r="I531" s="669"/>
      <c r="J531" s="670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8"/>
      <c r="F532" s="669"/>
      <c r="G532" s="669"/>
      <c r="H532" s="669"/>
      <c r="I532" s="669"/>
      <c r="J532" s="670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1"/>
      <c r="F533" s="672"/>
      <c r="G533" s="672"/>
      <c r="H533" s="672"/>
      <c r="I533" s="672"/>
      <c r="J533" s="673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2" t="s">
        <v>180</v>
      </c>
      <c r="G534" s="822"/>
      <c r="H534" s="821" t="str">
        <f>H7</f>
        <v>LB11359</v>
      </c>
      <c r="I534" s="821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9"/>
      <c r="D535" s="679"/>
      <c r="E535" s="679"/>
      <c r="F535" s="679"/>
      <c r="G535" s="679"/>
      <c r="H535" s="679"/>
      <c r="I535" s="679"/>
      <c r="J535" s="679"/>
      <c r="K535" s="679"/>
      <c r="L535" s="679"/>
      <c r="M535" s="680"/>
      <c r="N535" s="175"/>
    </row>
    <row r="536" spans="1:16" ht="16.2" thickBot="1">
      <c r="A536" s="175"/>
      <c r="B536" s="633" t="s">
        <v>250</v>
      </c>
      <c r="C536" s="634"/>
      <c r="D536" s="634"/>
      <c r="E536" s="634"/>
      <c r="F536" s="634"/>
      <c r="G536" s="634"/>
      <c r="H536" s="634"/>
      <c r="I536" s="634"/>
      <c r="J536" s="634"/>
      <c r="K536" s="634"/>
      <c r="L536" s="634"/>
      <c r="M536" s="635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1" t="s">
        <v>251</v>
      </c>
      <c r="D538" s="892"/>
      <c r="E538" s="892"/>
      <c r="F538" s="892"/>
      <c r="G538" s="892"/>
      <c r="H538" s="892" t="s">
        <v>252</v>
      </c>
      <c r="I538" s="892"/>
      <c r="J538" s="892"/>
      <c r="K538" s="892"/>
      <c r="L538" s="893"/>
      <c r="M538" s="276"/>
      <c r="N538" s="175"/>
    </row>
    <row r="539" spans="1:16" ht="14.4">
      <c r="A539" s="175"/>
      <c r="B539" s="271"/>
      <c r="C539" s="852"/>
      <c r="D539" s="894"/>
      <c r="E539" s="894"/>
      <c r="F539" s="894"/>
      <c r="G539" s="894"/>
      <c r="H539" s="852"/>
      <c r="I539" s="894"/>
      <c r="J539" s="894"/>
      <c r="K539" s="894"/>
      <c r="L539" s="894"/>
      <c r="M539" s="272"/>
      <c r="N539" s="175"/>
      <c r="P539" s="284" t="s">
        <v>447</v>
      </c>
    </row>
    <row r="540" spans="1:16" ht="14.4">
      <c r="A540" s="175"/>
      <c r="B540" s="271"/>
      <c r="C540" s="852"/>
      <c r="D540" s="894"/>
      <c r="E540" s="894"/>
      <c r="F540" s="894"/>
      <c r="G540" s="894"/>
      <c r="H540" s="852"/>
      <c r="I540" s="894"/>
      <c r="J540" s="894"/>
      <c r="K540" s="894"/>
      <c r="L540" s="894"/>
      <c r="M540" s="272"/>
      <c r="N540" s="175"/>
      <c r="P540" s="284" t="s">
        <v>448</v>
      </c>
    </row>
    <row r="541" spans="1:16">
      <c r="A541" s="175"/>
      <c r="B541" s="271"/>
      <c r="C541" s="852"/>
      <c r="D541" s="894"/>
      <c r="E541" s="894"/>
      <c r="F541" s="894"/>
      <c r="G541" s="894"/>
      <c r="H541" s="852"/>
      <c r="I541" s="894"/>
      <c r="J541" s="894"/>
      <c r="K541" s="894"/>
      <c r="L541" s="894"/>
      <c r="M541" s="272"/>
      <c r="N541" s="175"/>
    </row>
    <row r="542" spans="1:16">
      <c r="A542" s="175"/>
      <c r="B542" s="271"/>
      <c r="C542" s="852"/>
      <c r="D542" s="894"/>
      <c r="E542" s="894"/>
      <c r="F542" s="894"/>
      <c r="G542" s="894"/>
      <c r="H542" s="852"/>
      <c r="I542" s="894"/>
      <c r="J542" s="894"/>
      <c r="K542" s="894"/>
      <c r="L542" s="894"/>
      <c r="M542" s="273"/>
      <c r="N542" s="175"/>
    </row>
    <row r="543" spans="1:16">
      <c r="A543" s="175"/>
      <c r="B543" s="271"/>
      <c r="C543" s="852"/>
      <c r="D543" s="894"/>
      <c r="E543" s="894"/>
      <c r="F543" s="894"/>
      <c r="G543" s="894"/>
      <c r="H543" s="852"/>
      <c r="I543" s="894"/>
      <c r="J543" s="894"/>
      <c r="K543" s="894"/>
      <c r="L543" s="894"/>
      <c r="M543" s="273"/>
      <c r="N543" s="175"/>
    </row>
    <row r="544" spans="1:16">
      <c r="A544" s="175"/>
      <c r="B544" s="271"/>
      <c r="C544" s="852"/>
      <c r="D544" s="894"/>
      <c r="E544" s="894"/>
      <c r="F544" s="894"/>
      <c r="G544" s="894"/>
      <c r="H544" s="852"/>
      <c r="I544" s="894"/>
      <c r="J544" s="894"/>
      <c r="K544" s="894"/>
      <c r="L544" s="894"/>
      <c r="M544" s="273"/>
      <c r="N544" s="175"/>
    </row>
    <row r="545" spans="1:16">
      <c r="A545" s="175"/>
      <c r="B545" s="271"/>
      <c r="C545" s="852"/>
      <c r="D545" s="894"/>
      <c r="E545" s="894"/>
      <c r="F545" s="894"/>
      <c r="G545" s="894"/>
      <c r="H545" s="852"/>
      <c r="I545" s="894"/>
      <c r="J545" s="894"/>
      <c r="K545" s="894"/>
      <c r="L545" s="894"/>
      <c r="M545" s="273"/>
      <c r="N545" s="175"/>
    </row>
    <row r="546" spans="1:16">
      <c r="A546" s="175"/>
      <c r="B546" s="271"/>
      <c r="C546" s="852"/>
      <c r="D546" s="894"/>
      <c r="E546" s="894"/>
      <c r="F546" s="894"/>
      <c r="G546" s="894"/>
      <c r="H546" s="852"/>
      <c r="I546" s="894"/>
      <c r="J546" s="894"/>
      <c r="K546" s="894"/>
      <c r="L546" s="894"/>
      <c r="M546" s="272"/>
      <c r="N546" s="175"/>
    </row>
    <row r="547" spans="1:16">
      <c r="A547" s="175"/>
      <c r="B547" s="271"/>
      <c r="C547" s="852"/>
      <c r="D547" s="894"/>
      <c r="E547" s="894"/>
      <c r="F547" s="894"/>
      <c r="G547" s="894"/>
      <c r="H547" s="852"/>
      <c r="I547" s="894"/>
      <c r="J547" s="894"/>
      <c r="K547" s="894"/>
      <c r="L547" s="894"/>
      <c r="M547" s="272"/>
      <c r="N547" s="175"/>
    </row>
    <row r="548" spans="1:16">
      <c r="A548" s="175"/>
      <c r="B548" s="271"/>
      <c r="C548" s="852"/>
      <c r="D548" s="894"/>
      <c r="E548" s="894"/>
      <c r="F548" s="894"/>
      <c r="G548" s="894"/>
      <c r="H548" s="852"/>
      <c r="I548" s="894"/>
      <c r="J548" s="894"/>
      <c r="K548" s="894"/>
      <c r="L548" s="894"/>
      <c r="M548" s="273"/>
      <c r="N548" s="175"/>
    </row>
    <row r="549" spans="1:16">
      <c r="A549" s="175"/>
      <c r="B549" s="271"/>
      <c r="C549" s="852"/>
      <c r="D549" s="894"/>
      <c r="E549" s="894"/>
      <c r="F549" s="894"/>
      <c r="G549" s="894"/>
      <c r="H549" s="852"/>
      <c r="I549" s="894"/>
      <c r="J549" s="894"/>
      <c r="K549" s="894"/>
      <c r="L549" s="894"/>
      <c r="M549" s="273"/>
      <c r="N549" s="175"/>
    </row>
    <row r="550" spans="1:16">
      <c r="A550" s="175"/>
      <c r="B550" s="271"/>
      <c r="C550" s="852"/>
      <c r="D550" s="894"/>
      <c r="E550" s="894"/>
      <c r="F550" s="894"/>
      <c r="G550" s="894"/>
      <c r="H550" s="852"/>
      <c r="I550" s="894"/>
      <c r="J550" s="894"/>
      <c r="K550" s="894"/>
      <c r="L550" s="894"/>
      <c r="M550" s="273"/>
      <c r="N550" s="175"/>
    </row>
    <row r="551" spans="1:16">
      <c r="A551" s="175"/>
      <c r="B551" s="271"/>
      <c r="C551" s="852"/>
      <c r="D551" s="894"/>
      <c r="E551" s="894"/>
      <c r="F551" s="894"/>
      <c r="G551" s="894"/>
      <c r="H551" s="852"/>
      <c r="I551" s="894"/>
      <c r="J551" s="894"/>
      <c r="K551" s="894"/>
      <c r="L551" s="894"/>
      <c r="M551" s="273"/>
      <c r="N551" s="175"/>
    </row>
    <row r="552" spans="1:16">
      <c r="A552" s="175"/>
      <c r="B552" s="271"/>
      <c r="C552" s="852"/>
      <c r="D552" s="894"/>
      <c r="E552" s="894"/>
      <c r="F552" s="894"/>
      <c r="G552" s="894"/>
      <c r="H552" s="852"/>
      <c r="I552" s="894"/>
      <c r="J552" s="894"/>
      <c r="K552" s="894"/>
      <c r="L552" s="894"/>
      <c r="M552" s="273"/>
      <c r="N552" s="175"/>
    </row>
    <row r="553" spans="1:16">
      <c r="A553" s="175"/>
      <c r="B553" s="271"/>
      <c r="C553" s="852"/>
      <c r="D553" s="894"/>
      <c r="E553" s="894"/>
      <c r="F553" s="894"/>
      <c r="G553" s="894"/>
      <c r="H553" s="852"/>
      <c r="I553" s="894"/>
      <c r="J553" s="894"/>
      <c r="K553" s="894"/>
      <c r="L553" s="894"/>
      <c r="M553" s="273"/>
      <c r="N553" s="175"/>
    </row>
    <row r="554" spans="1:16">
      <c r="A554" s="175"/>
      <c r="B554" s="271"/>
      <c r="C554" s="852"/>
      <c r="D554" s="894"/>
      <c r="E554" s="894"/>
      <c r="F554" s="894"/>
      <c r="G554" s="894"/>
      <c r="H554" s="852"/>
      <c r="I554" s="894"/>
      <c r="J554" s="894"/>
      <c r="K554" s="894"/>
      <c r="L554" s="894"/>
      <c r="M554" s="274"/>
      <c r="N554" s="175"/>
    </row>
    <row r="555" spans="1:16">
      <c r="A555" s="175"/>
      <c r="B555" s="271"/>
      <c r="C555" s="852"/>
      <c r="D555" s="894"/>
      <c r="E555" s="894"/>
      <c r="F555" s="894"/>
      <c r="G555" s="894"/>
      <c r="H555" s="852"/>
      <c r="I555" s="894"/>
      <c r="J555" s="894"/>
      <c r="K555" s="894"/>
      <c r="L555" s="894"/>
      <c r="M555" s="274"/>
      <c r="N555" s="175"/>
    </row>
    <row r="556" spans="1:16" ht="14.4" thickBot="1">
      <c r="A556" s="175"/>
      <c r="B556" s="271"/>
      <c r="C556" s="856"/>
      <c r="D556" s="895"/>
      <c r="E556" s="895"/>
      <c r="F556" s="895"/>
      <c r="G556" s="895"/>
      <c r="H556" s="856"/>
      <c r="I556" s="895"/>
      <c r="J556" s="895"/>
      <c r="K556" s="895"/>
      <c r="L556" s="895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3" t="s">
        <v>253</v>
      </c>
      <c r="C558" s="634"/>
      <c r="D558" s="634"/>
      <c r="E558" s="634"/>
      <c r="F558" s="634"/>
      <c r="G558" s="634"/>
      <c r="H558" s="634"/>
      <c r="I558" s="634"/>
      <c r="J558" s="634"/>
      <c r="K558" s="634"/>
      <c r="L558" s="634"/>
      <c r="M558" s="635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1" t="s">
        <v>438</v>
      </c>
      <c r="D560" s="892"/>
      <c r="E560" s="892"/>
      <c r="F560" s="892"/>
      <c r="G560" s="892"/>
      <c r="H560" s="892" t="s">
        <v>439</v>
      </c>
      <c r="I560" s="892"/>
      <c r="J560" s="892"/>
      <c r="K560" s="892"/>
      <c r="L560" s="893"/>
      <c r="M560" s="276"/>
      <c r="N560" s="175"/>
      <c r="P560" s="284" t="s">
        <v>447</v>
      </c>
    </row>
    <row r="561" spans="1:16" ht="14.25" customHeight="1">
      <c r="A561" s="175"/>
      <c r="B561" s="271"/>
      <c r="C561" s="852"/>
      <c r="D561" s="894"/>
      <c r="E561" s="894"/>
      <c r="F561" s="894"/>
      <c r="G561" s="894"/>
      <c r="H561" s="896" t="s">
        <v>526</v>
      </c>
      <c r="I561" s="897"/>
      <c r="J561" s="897"/>
      <c r="K561" s="897"/>
      <c r="L561" s="898"/>
      <c r="M561" s="272"/>
      <c r="N561" s="175"/>
      <c r="P561" s="285" t="s">
        <v>449</v>
      </c>
    </row>
    <row r="562" spans="1:16">
      <c r="A562" s="175"/>
      <c r="B562" s="271"/>
      <c r="C562" s="852"/>
      <c r="D562" s="894"/>
      <c r="E562" s="894"/>
      <c r="F562" s="894"/>
      <c r="G562" s="894"/>
      <c r="H562" s="899"/>
      <c r="I562" s="900"/>
      <c r="J562" s="900"/>
      <c r="K562" s="900"/>
      <c r="L562" s="901"/>
      <c r="M562" s="272"/>
      <c r="N562" s="175"/>
    </row>
    <row r="563" spans="1:16">
      <c r="A563" s="175"/>
      <c r="B563" s="271"/>
      <c r="C563" s="852"/>
      <c r="D563" s="894"/>
      <c r="E563" s="894"/>
      <c r="F563" s="894"/>
      <c r="G563" s="894"/>
      <c r="H563" s="899"/>
      <c r="I563" s="900"/>
      <c r="J563" s="900"/>
      <c r="K563" s="900"/>
      <c r="L563" s="901"/>
      <c r="M563" s="272"/>
      <c r="N563" s="175"/>
    </row>
    <row r="564" spans="1:16">
      <c r="A564" s="175"/>
      <c r="B564" s="271"/>
      <c r="C564" s="852"/>
      <c r="D564" s="894"/>
      <c r="E564" s="894"/>
      <c r="F564" s="894"/>
      <c r="G564" s="894"/>
      <c r="H564" s="899"/>
      <c r="I564" s="900"/>
      <c r="J564" s="900"/>
      <c r="K564" s="900"/>
      <c r="L564" s="901"/>
      <c r="M564" s="273"/>
      <c r="N564" s="175"/>
    </row>
    <row r="565" spans="1:16">
      <c r="A565" s="175"/>
      <c r="B565" s="271"/>
      <c r="C565" s="852"/>
      <c r="D565" s="894"/>
      <c r="E565" s="894"/>
      <c r="F565" s="894"/>
      <c r="G565" s="894"/>
      <c r="H565" s="899"/>
      <c r="I565" s="900"/>
      <c r="J565" s="900"/>
      <c r="K565" s="900"/>
      <c r="L565" s="901"/>
      <c r="M565" s="273"/>
      <c r="N565" s="175"/>
    </row>
    <row r="566" spans="1:16">
      <c r="A566" s="175"/>
      <c r="B566" s="271"/>
      <c r="C566" s="852"/>
      <c r="D566" s="894"/>
      <c r="E566" s="894"/>
      <c r="F566" s="894"/>
      <c r="G566" s="894"/>
      <c r="H566" s="899"/>
      <c r="I566" s="900"/>
      <c r="J566" s="900"/>
      <c r="K566" s="900"/>
      <c r="L566" s="901"/>
      <c r="M566" s="273"/>
      <c r="N566" s="175"/>
    </row>
    <row r="567" spans="1:16">
      <c r="A567" s="175"/>
      <c r="B567" s="271"/>
      <c r="C567" s="852"/>
      <c r="D567" s="894"/>
      <c r="E567" s="894"/>
      <c r="F567" s="894"/>
      <c r="G567" s="894"/>
      <c r="H567" s="899"/>
      <c r="I567" s="900"/>
      <c r="J567" s="900"/>
      <c r="K567" s="900"/>
      <c r="L567" s="901"/>
      <c r="M567" s="273"/>
      <c r="N567" s="175"/>
    </row>
    <row r="568" spans="1:16">
      <c r="A568" s="175"/>
      <c r="B568" s="271"/>
      <c r="C568" s="852"/>
      <c r="D568" s="894"/>
      <c r="E568" s="894"/>
      <c r="F568" s="894"/>
      <c r="G568" s="894"/>
      <c r="H568" s="899"/>
      <c r="I568" s="900"/>
      <c r="J568" s="900"/>
      <c r="K568" s="900"/>
      <c r="L568" s="901"/>
      <c r="M568" s="273"/>
      <c r="N568" s="175"/>
    </row>
    <row r="569" spans="1:16">
      <c r="A569" s="175"/>
      <c r="B569" s="271"/>
      <c r="C569" s="852"/>
      <c r="D569" s="894"/>
      <c r="E569" s="894"/>
      <c r="F569" s="894"/>
      <c r="G569" s="894"/>
      <c r="H569" s="899"/>
      <c r="I569" s="900"/>
      <c r="J569" s="900"/>
      <c r="K569" s="900"/>
      <c r="L569" s="901"/>
      <c r="M569" s="273"/>
      <c r="N569" s="175"/>
    </row>
    <row r="570" spans="1:16" ht="15.6">
      <c r="A570" s="175"/>
      <c r="B570" s="275"/>
      <c r="C570" s="852"/>
      <c r="D570" s="894"/>
      <c r="E570" s="894"/>
      <c r="F570" s="894"/>
      <c r="G570" s="894"/>
      <c r="H570" s="899"/>
      <c r="I570" s="900"/>
      <c r="J570" s="900"/>
      <c r="K570" s="900"/>
      <c r="L570" s="901"/>
      <c r="M570" s="276"/>
      <c r="N570" s="175"/>
    </row>
    <row r="571" spans="1:16">
      <c r="A571" s="175"/>
      <c r="B571" s="271"/>
      <c r="C571" s="852"/>
      <c r="D571" s="894"/>
      <c r="E571" s="894"/>
      <c r="F571" s="894"/>
      <c r="G571" s="894"/>
      <c r="H571" s="899"/>
      <c r="I571" s="900"/>
      <c r="J571" s="900"/>
      <c r="K571" s="900"/>
      <c r="L571" s="901"/>
      <c r="M571" s="272"/>
      <c r="N571" s="175"/>
    </row>
    <row r="572" spans="1:16" ht="15.6">
      <c r="A572" s="175"/>
      <c r="B572" s="275"/>
      <c r="C572" s="852"/>
      <c r="D572" s="894"/>
      <c r="E572" s="894"/>
      <c r="F572" s="894"/>
      <c r="G572" s="894"/>
      <c r="H572" s="899"/>
      <c r="I572" s="900"/>
      <c r="J572" s="900"/>
      <c r="K572" s="900"/>
      <c r="L572" s="901"/>
      <c r="M572" s="276"/>
      <c r="N572" s="175"/>
    </row>
    <row r="573" spans="1:16">
      <c r="A573" s="175"/>
      <c r="B573" s="271"/>
      <c r="C573" s="852"/>
      <c r="D573" s="894"/>
      <c r="E573" s="894"/>
      <c r="F573" s="894"/>
      <c r="G573" s="894"/>
      <c r="H573" s="899"/>
      <c r="I573" s="900"/>
      <c r="J573" s="900"/>
      <c r="K573" s="900"/>
      <c r="L573" s="901"/>
      <c r="M573" s="272"/>
      <c r="N573" s="175"/>
    </row>
    <row r="574" spans="1:16">
      <c r="A574" s="175"/>
      <c r="B574" s="271"/>
      <c r="C574" s="852"/>
      <c r="D574" s="894"/>
      <c r="E574" s="894"/>
      <c r="F574" s="894"/>
      <c r="G574" s="894"/>
      <c r="H574" s="899"/>
      <c r="I574" s="900"/>
      <c r="J574" s="900"/>
      <c r="K574" s="900"/>
      <c r="L574" s="901"/>
      <c r="M574" s="272"/>
      <c r="N574" s="175"/>
    </row>
    <row r="575" spans="1:16">
      <c r="A575" s="175"/>
      <c r="B575" s="271"/>
      <c r="C575" s="852"/>
      <c r="D575" s="894"/>
      <c r="E575" s="894"/>
      <c r="F575" s="894"/>
      <c r="G575" s="894"/>
      <c r="H575" s="899"/>
      <c r="I575" s="900"/>
      <c r="J575" s="900"/>
      <c r="K575" s="900"/>
      <c r="L575" s="901"/>
      <c r="M575" s="273"/>
      <c r="N575" s="175"/>
    </row>
    <row r="576" spans="1:16">
      <c r="A576" s="175"/>
      <c r="B576" s="271"/>
      <c r="C576" s="852"/>
      <c r="D576" s="894"/>
      <c r="E576" s="894"/>
      <c r="F576" s="894"/>
      <c r="G576" s="894"/>
      <c r="H576" s="899"/>
      <c r="I576" s="900"/>
      <c r="J576" s="900"/>
      <c r="K576" s="900"/>
      <c r="L576" s="901"/>
      <c r="M576" s="273"/>
      <c r="N576" s="175"/>
    </row>
    <row r="577" spans="1:16">
      <c r="A577" s="175"/>
      <c r="B577" s="271"/>
      <c r="C577" s="852"/>
      <c r="D577" s="894"/>
      <c r="E577" s="894"/>
      <c r="F577" s="894"/>
      <c r="G577" s="894"/>
      <c r="H577" s="899"/>
      <c r="I577" s="900"/>
      <c r="J577" s="900"/>
      <c r="K577" s="900"/>
      <c r="L577" s="901"/>
      <c r="M577" s="273"/>
      <c r="N577" s="175"/>
    </row>
    <row r="578" spans="1:16" ht="14.4" thickBot="1">
      <c r="A578" s="175"/>
      <c r="B578" s="271"/>
      <c r="C578" s="856"/>
      <c r="D578" s="895"/>
      <c r="E578" s="895"/>
      <c r="F578" s="895"/>
      <c r="G578" s="895"/>
      <c r="H578" s="902"/>
      <c r="I578" s="903"/>
      <c r="J578" s="903"/>
      <c r="K578" s="903"/>
      <c r="L578" s="904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3" t="s">
        <v>436</v>
      </c>
      <c r="C580" s="634"/>
      <c r="D580" s="634"/>
      <c r="E580" s="634"/>
      <c r="F580" s="634"/>
      <c r="G580" s="634"/>
      <c r="H580" s="634"/>
      <c r="I580" s="634"/>
      <c r="J580" s="634"/>
      <c r="K580" s="634"/>
      <c r="L580" s="634"/>
      <c r="M580" s="635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9" t="s">
        <v>437</v>
      </c>
      <c r="D582" s="880"/>
      <c r="E582" s="880"/>
      <c r="F582" s="880"/>
      <c r="G582" s="880"/>
      <c r="H582" s="880"/>
      <c r="I582" s="880"/>
      <c r="J582" s="880"/>
      <c r="K582" s="880"/>
      <c r="L582" s="881"/>
      <c r="M582" s="276"/>
      <c r="N582" s="175"/>
      <c r="P582" s="284" t="s">
        <v>447</v>
      </c>
    </row>
    <row r="583" spans="1:16" ht="14.4">
      <c r="A583" s="175"/>
      <c r="B583" s="271"/>
      <c r="C583" s="882"/>
      <c r="D583" s="883"/>
      <c r="E583" s="883"/>
      <c r="F583" s="883"/>
      <c r="G583" s="883"/>
      <c r="H583" s="883"/>
      <c r="I583" s="883"/>
      <c r="J583" s="883"/>
      <c r="K583" s="883"/>
      <c r="L583" s="884"/>
      <c r="M583" s="272"/>
      <c r="N583" s="175"/>
      <c r="P583" s="285" t="s">
        <v>450</v>
      </c>
    </row>
    <row r="584" spans="1:16">
      <c r="A584" s="175"/>
      <c r="B584" s="271"/>
      <c r="C584" s="885"/>
      <c r="D584" s="886"/>
      <c r="E584" s="886"/>
      <c r="F584" s="886"/>
      <c r="G584" s="886"/>
      <c r="H584" s="886"/>
      <c r="I584" s="886"/>
      <c r="J584" s="886"/>
      <c r="K584" s="886"/>
      <c r="L584" s="887"/>
      <c r="M584" s="273"/>
      <c r="N584" s="175"/>
    </row>
    <row r="585" spans="1:16">
      <c r="A585" s="175"/>
      <c r="B585" s="271"/>
      <c r="C585" s="885"/>
      <c r="D585" s="886"/>
      <c r="E585" s="886"/>
      <c r="F585" s="886"/>
      <c r="G585" s="886"/>
      <c r="H585" s="886"/>
      <c r="I585" s="886"/>
      <c r="J585" s="886"/>
      <c r="K585" s="886"/>
      <c r="L585" s="887"/>
      <c r="M585" s="273"/>
      <c r="N585" s="175"/>
    </row>
    <row r="586" spans="1:16">
      <c r="A586" s="175"/>
      <c r="B586" s="271"/>
      <c r="C586" s="885"/>
      <c r="D586" s="886"/>
      <c r="E586" s="886"/>
      <c r="F586" s="886"/>
      <c r="G586" s="886"/>
      <c r="H586" s="886"/>
      <c r="I586" s="886"/>
      <c r="J586" s="886"/>
      <c r="K586" s="886"/>
      <c r="L586" s="887"/>
      <c r="M586" s="273"/>
      <c r="N586" s="175"/>
    </row>
    <row r="587" spans="1:16">
      <c r="A587" s="175"/>
      <c r="B587" s="271"/>
      <c r="C587" s="885"/>
      <c r="D587" s="886"/>
      <c r="E587" s="886"/>
      <c r="F587" s="886"/>
      <c r="G587" s="886"/>
      <c r="H587" s="886"/>
      <c r="I587" s="886"/>
      <c r="J587" s="886"/>
      <c r="K587" s="886"/>
      <c r="L587" s="887"/>
      <c r="M587" s="273"/>
      <c r="N587" s="175"/>
    </row>
    <row r="588" spans="1:16" ht="15.6">
      <c r="A588" s="175"/>
      <c r="B588" s="275"/>
      <c r="C588" s="885"/>
      <c r="D588" s="886"/>
      <c r="E588" s="886"/>
      <c r="F588" s="886"/>
      <c r="G588" s="886"/>
      <c r="H588" s="886"/>
      <c r="I588" s="886"/>
      <c r="J588" s="886"/>
      <c r="K588" s="886"/>
      <c r="L588" s="887"/>
      <c r="M588" s="276"/>
      <c r="N588" s="175"/>
    </row>
    <row r="589" spans="1:16">
      <c r="A589" s="175"/>
      <c r="B589" s="271"/>
      <c r="C589" s="885"/>
      <c r="D589" s="886"/>
      <c r="E589" s="886"/>
      <c r="F589" s="886"/>
      <c r="G589" s="886"/>
      <c r="H589" s="886"/>
      <c r="I589" s="886"/>
      <c r="J589" s="886"/>
      <c r="K589" s="886"/>
      <c r="L589" s="887"/>
      <c r="M589" s="272"/>
      <c r="N589" s="175"/>
    </row>
    <row r="590" spans="1:16" ht="15.6">
      <c r="A590" s="175"/>
      <c r="B590" s="275"/>
      <c r="C590" s="885"/>
      <c r="D590" s="886"/>
      <c r="E590" s="886"/>
      <c r="F590" s="886"/>
      <c r="G590" s="886"/>
      <c r="H590" s="886"/>
      <c r="I590" s="886"/>
      <c r="J590" s="886"/>
      <c r="K590" s="886"/>
      <c r="L590" s="887"/>
      <c r="M590" s="276"/>
      <c r="N590" s="175"/>
    </row>
    <row r="591" spans="1:16">
      <c r="A591" s="175"/>
      <c r="B591" s="271"/>
      <c r="C591" s="885"/>
      <c r="D591" s="886"/>
      <c r="E591" s="886"/>
      <c r="F591" s="886"/>
      <c r="G591" s="886"/>
      <c r="H591" s="886"/>
      <c r="I591" s="886"/>
      <c r="J591" s="886"/>
      <c r="K591" s="886"/>
      <c r="L591" s="887"/>
      <c r="M591" s="272"/>
      <c r="N591" s="175"/>
    </row>
    <row r="592" spans="1:16">
      <c r="A592" s="175"/>
      <c r="B592" s="271"/>
      <c r="C592" s="885"/>
      <c r="D592" s="886"/>
      <c r="E592" s="886"/>
      <c r="F592" s="886"/>
      <c r="G592" s="886"/>
      <c r="H592" s="886"/>
      <c r="I592" s="886"/>
      <c r="J592" s="886"/>
      <c r="K592" s="886"/>
      <c r="L592" s="887"/>
      <c r="M592" s="272"/>
      <c r="N592" s="175"/>
    </row>
    <row r="593" spans="1:14">
      <c r="A593" s="175"/>
      <c r="B593" s="271"/>
      <c r="C593" s="885"/>
      <c r="D593" s="886"/>
      <c r="E593" s="886"/>
      <c r="F593" s="886"/>
      <c r="G593" s="886"/>
      <c r="H593" s="886"/>
      <c r="I593" s="886"/>
      <c r="J593" s="886"/>
      <c r="K593" s="886"/>
      <c r="L593" s="887"/>
      <c r="M593" s="273"/>
      <c r="N593" s="175"/>
    </row>
    <row r="594" spans="1:14">
      <c r="A594" s="175"/>
      <c r="B594" s="271"/>
      <c r="C594" s="885"/>
      <c r="D594" s="886"/>
      <c r="E594" s="886"/>
      <c r="F594" s="886"/>
      <c r="G594" s="886"/>
      <c r="H594" s="886"/>
      <c r="I594" s="886"/>
      <c r="J594" s="886"/>
      <c r="K594" s="886"/>
      <c r="L594" s="887"/>
      <c r="M594" s="273"/>
      <c r="N594" s="175"/>
    </row>
    <row r="595" spans="1:14">
      <c r="A595" s="175"/>
      <c r="B595" s="271"/>
      <c r="C595" s="885"/>
      <c r="D595" s="886"/>
      <c r="E595" s="886"/>
      <c r="F595" s="886"/>
      <c r="G595" s="886"/>
      <c r="H595" s="886"/>
      <c r="I595" s="886"/>
      <c r="J595" s="886"/>
      <c r="K595" s="886"/>
      <c r="L595" s="887"/>
      <c r="M595" s="273"/>
      <c r="N595" s="175"/>
    </row>
    <row r="596" spans="1:14">
      <c r="A596" s="175"/>
      <c r="B596" s="271"/>
      <c r="C596" s="885"/>
      <c r="D596" s="886"/>
      <c r="E596" s="886"/>
      <c r="F596" s="886"/>
      <c r="G596" s="886"/>
      <c r="H596" s="886"/>
      <c r="I596" s="886"/>
      <c r="J596" s="886"/>
      <c r="K596" s="886"/>
      <c r="L596" s="887"/>
      <c r="M596" s="273"/>
      <c r="N596" s="175"/>
    </row>
    <row r="597" spans="1:14">
      <c r="A597" s="175"/>
      <c r="B597" s="271"/>
      <c r="C597" s="885"/>
      <c r="D597" s="886"/>
      <c r="E597" s="886"/>
      <c r="F597" s="886"/>
      <c r="G597" s="886"/>
      <c r="H597" s="886"/>
      <c r="I597" s="886"/>
      <c r="J597" s="886"/>
      <c r="K597" s="886"/>
      <c r="L597" s="887"/>
      <c r="M597" s="273"/>
      <c r="N597" s="175"/>
    </row>
    <row r="598" spans="1:14">
      <c r="A598" s="175"/>
      <c r="B598" s="271"/>
      <c r="C598" s="885"/>
      <c r="D598" s="886"/>
      <c r="E598" s="886"/>
      <c r="F598" s="886"/>
      <c r="G598" s="886"/>
      <c r="H598" s="886"/>
      <c r="I598" s="886"/>
      <c r="J598" s="886"/>
      <c r="K598" s="886"/>
      <c r="L598" s="887"/>
      <c r="M598" s="273"/>
      <c r="N598" s="175"/>
    </row>
    <row r="599" spans="1:14">
      <c r="A599" s="175"/>
      <c r="B599" s="271"/>
      <c r="C599" s="885"/>
      <c r="D599" s="886"/>
      <c r="E599" s="886"/>
      <c r="F599" s="886"/>
      <c r="G599" s="886"/>
      <c r="H599" s="886"/>
      <c r="I599" s="886"/>
      <c r="J599" s="886"/>
      <c r="K599" s="886"/>
      <c r="L599" s="887"/>
      <c r="M599" s="274"/>
      <c r="N599" s="175"/>
    </row>
    <row r="600" spans="1:14">
      <c r="A600" s="175"/>
      <c r="B600" s="271"/>
      <c r="C600" s="885"/>
      <c r="D600" s="886"/>
      <c r="E600" s="886"/>
      <c r="F600" s="886"/>
      <c r="G600" s="886"/>
      <c r="H600" s="886"/>
      <c r="I600" s="886"/>
      <c r="J600" s="886"/>
      <c r="K600" s="886"/>
      <c r="L600" s="887"/>
      <c r="M600" s="274"/>
      <c r="N600" s="175"/>
    </row>
    <row r="601" spans="1:14" ht="14.4" thickBot="1">
      <c r="A601" s="175"/>
      <c r="B601" s="271"/>
      <c r="C601" s="888"/>
      <c r="D601" s="889"/>
      <c r="E601" s="889"/>
      <c r="F601" s="889"/>
      <c r="G601" s="889"/>
      <c r="H601" s="889"/>
      <c r="I601" s="889"/>
      <c r="J601" s="889"/>
      <c r="K601" s="889"/>
      <c r="L601" s="890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79" zoomScale="85" zoomScaleNormal="100" zoomScaleSheetLayoutView="85" workbookViewId="0">
      <selection activeCell="A232" sqref="A231:XFD23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5" t="s">
        <v>226</v>
      </c>
      <c r="F3" s="802"/>
      <c r="G3" s="666"/>
      <c r="H3" s="666"/>
      <c r="I3" s="666"/>
      <c r="J3" s="667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LB11359</v>
      </c>
      <c r="I7" s="821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80"/>
      <c r="N8" s="175"/>
    </row>
    <row r="9" spans="1:14" ht="16.5" customHeight="1" thickBot="1">
      <c r="A9" s="175"/>
      <c r="B9" s="681" t="s">
        <v>254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3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3"/>
      <c r="D11" s="804"/>
      <c r="E11" s="804"/>
      <c r="F11" s="804"/>
      <c r="G11" s="804"/>
      <c r="H11" s="804"/>
      <c r="I11" s="804"/>
      <c r="J11" s="804"/>
      <c r="K11" s="804"/>
      <c r="L11" s="805"/>
      <c r="M11" s="272"/>
      <c r="N11" s="175"/>
    </row>
    <row r="12" spans="1:14" ht="16.5" customHeight="1">
      <c r="A12" s="175"/>
      <c r="B12" s="271"/>
      <c r="C12" s="806"/>
      <c r="D12" s="807"/>
      <c r="E12" s="807"/>
      <c r="F12" s="807"/>
      <c r="G12" s="807"/>
      <c r="H12" s="807"/>
      <c r="I12" s="807"/>
      <c r="J12" s="807"/>
      <c r="K12" s="807"/>
      <c r="L12" s="808"/>
      <c r="M12" s="272"/>
      <c r="N12" s="175"/>
    </row>
    <row r="13" spans="1:14" ht="16.5" customHeight="1">
      <c r="A13" s="175"/>
      <c r="B13" s="271"/>
      <c r="C13" s="806"/>
      <c r="D13" s="807"/>
      <c r="E13" s="807"/>
      <c r="F13" s="807"/>
      <c r="G13" s="807"/>
      <c r="H13" s="807"/>
      <c r="I13" s="807"/>
      <c r="J13" s="807"/>
      <c r="K13" s="807"/>
      <c r="L13" s="808"/>
      <c r="M13" s="273"/>
      <c r="N13" s="175"/>
    </row>
    <row r="14" spans="1:14" ht="16.5" customHeight="1">
      <c r="A14" s="175"/>
      <c r="B14" s="271"/>
      <c r="C14" s="806"/>
      <c r="D14" s="807"/>
      <c r="E14" s="807"/>
      <c r="F14" s="807"/>
      <c r="G14" s="807"/>
      <c r="H14" s="807"/>
      <c r="I14" s="807"/>
      <c r="J14" s="807"/>
      <c r="K14" s="807"/>
      <c r="L14" s="808"/>
      <c r="M14" s="273"/>
      <c r="N14" s="175"/>
    </row>
    <row r="15" spans="1:14" ht="16.5" customHeight="1">
      <c r="A15" s="175"/>
      <c r="B15" s="271"/>
      <c r="C15" s="806"/>
      <c r="D15" s="807"/>
      <c r="E15" s="807"/>
      <c r="F15" s="807"/>
      <c r="G15" s="807"/>
      <c r="H15" s="807"/>
      <c r="I15" s="807"/>
      <c r="J15" s="807"/>
      <c r="K15" s="807"/>
      <c r="L15" s="808"/>
      <c r="M15" s="273"/>
      <c r="N15" s="175"/>
    </row>
    <row r="16" spans="1:14" ht="16.5" customHeight="1">
      <c r="A16" s="175"/>
      <c r="B16" s="271"/>
      <c r="C16" s="806"/>
      <c r="D16" s="807"/>
      <c r="E16" s="807"/>
      <c r="F16" s="807"/>
      <c r="G16" s="807"/>
      <c r="H16" s="807"/>
      <c r="I16" s="807"/>
      <c r="J16" s="807"/>
      <c r="K16" s="807"/>
      <c r="L16" s="808"/>
      <c r="M16" s="273"/>
      <c r="N16" s="175"/>
    </row>
    <row r="17" spans="1:14" ht="16.5" customHeight="1">
      <c r="A17" s="175"/>
      <c r="B17" s="271"/>
      <c r="C17" s="806"/>
      <c r="D17" s="807"/>
      <c r="E17" s="807"/>
      <c r="F17" s="807"/>
      <c r="G17" s="807"/>
      <c r="H17" s="807"/>
      <c r="I17" s="807"/>
      <c r="J17" s="807"/>
      <c r="K17" s="807"/>
      <c r="L17" s="808"/>
      <c r="M17" s="273"/>
      <c r="N17" s="175"/>
    </row>
    <row r="18" spans="1:14" ht="16.5" customHeight="1">
      <c r="A18" s="175"/>
      <c r="B18" s="271"/>
      <c r="C18" s="806"/>
      <c r="D18" s="807"/>
      <c r="E18" s="807"/>
      <c r="F18" s="807"/>
      <c r="G18" s="807"/>
      <c r="H18" s="807"/>
      <c r="I18" s="807"/>
      <c r="J18" s="807"/>
      <c r="K18" s="807"/>
      <c r="L18" s="808"/>
      <c r="M18" s="273"/>
      <c r="N18" s="175"/>
    </row>
    <row r="19" spans="1:14" ht="16.5" customHeight="1">
      <c r="A19" s="175"/>
      <c r="B19" s="271"/>
      <c r="C19" s="806"/>
      <c r="D19" s="807"/>
      <c r="E19" s="807"/>
      <c r="F19" s="807"/>
      <c r="G19" s="807"/>
      <c r="H19" s="807"/>
      <c r="I19" s="807"/>
      <c r="J19" s="807"/>
      <c r="K19" s="807"/>
      <c r="L19" s="808"/>
      <c r="M19" s="273"/>
      <c r="N19" s="175"/>
    </row>
    <row r="20" spans="1:14" ht="16.5" customHeight="1">
      <c r="A20" s="175"/>
      <c r="B20" s="271"/>
      <c r="C20" s="806"/>
      <c r="D20" s="807"/>
      <c r="E20" s="807"/>
      <c r="F20" s="807"/>
      <c r="G20" s="807"/>
      <c r="H20" s="807"/>
      <c r="I20" s="807"/>
      <c r="J20" s="807"/>
      <c r="K20" s="807"/>
      <c r="L20" s="808"/>
      <c r="M20" s="273"/>
      <c r="N20" s="175"/>
    </row>
    <row r="21" spans="1:14" ht="16.5" customHeight="1">
      <c r="A21" s="175"/>
      <c r="B21" s="271"/>
      <c r="C21" s="806"/>
      <c r="D21" s="807"/>
      <c r="E21" s="807"/>
      <c r="F21" s="807"/>
      <c r="G21" s="807"/>
      <c r="H21" s="807"/>
      <c r="I21" s="807"/>
      <c r="J21" s="807"/>
      <c r="K21" s="807"/>
      <c r="L21" s="808"/>
      <c r="M21" s="274"/>
      <c r="N21" s="175"/>
    </row>
    <row r="22" spans="1:14" ht="16.5" customHeight="1">
      <c r="A22" s="175"/>
      <c r="B22" s="271"/>
      <c r="C22" s="806"/>
      <c r="D22" s="807"/>
      <c r="E22" s="807"/>
      <c r="F22" s="807"/>
      <c r="G22" s="807"/>
      <c r="H22" s="807"/>
      <c r="I22" s="807"/>
      <c r="J22" s="807"/>
      <c r="K22" s="807"/>
      <c r="L22" s="808"/>
      <c r="M22" s="272"/>
      <c r="N22" s="175"/>
    </row>
    <row r="23" spans="1:14" ht="16.5" customHeight="1">
      <c r="A23" s="175"/>
      <c r="B23" s="271"/>
      <c r="C23" s="806"/>
      <c r="D23" s="807"/>
      <c r="E23" s="807"/>
      <c r="F23" s="807"/>
      <c r="G23" s="807"/>
      <c r="H23" s="807"/>
      <c r="I23" s="807"/>
      <c r="J23" s="807"/>
      <c r="K23" s="807"/>
      <c r="L23" s="808"/>
      <c r="M23" s="272"/>
      <c r="N23" s="175"/>
    </row>
    <row r="24" spans="1:14" ht="16.5" customHeight="1">
      <c r="A24" s="175"/>
      <c r="B24" s="271"/>
      <c r="C24" s="806"/>
      <c r="D24" s="807"/>
      <c r="E24" s="807"/>
      <c r="F24" s="807"/>
      <c r="G24" s="807"/>
      <c r="H24" s="807"/>
      <c r="I24" s="807"/>
      <c r="J24" s="807"/>
      <c r="K24" s="807"/>
      <c r="L24" s="808"/>
      <c r="M24" s="273"/>
      <c r="N24" s="175"/>
    </row>
    <row r="25" spans="1:14" ht="16.5" customHeight="1">
      <c r="A25" s="175"/>
      <c r="B25" s="271"/>
      <c r="C25" s="806"/>
      <c r="D25" s="807"/>
      <c r="E25" s="807"/>
      <c r="F25" s="807"/>
      <c r="G25" s="807"/>
      <c r="H25" s="807"/>
      <c r="I25" s="807"/>
      <c r="J25" s="807"/>
      <c r="K25" s="807"/>
      <c r="L25" s="808"/>
      <c r="M25" s="273"/>
      <c r="N25" s="175"/>
    </row>
    <row r="26" spans="1:14" ht="16.5" customHeight="1">
      <c r="A26" s="175"/>
      <c r="B26" s="271"/>
      <c r="C26" s="806"/>
      <c r="D26" s="807"/>
      <c r="E26" s="807"/>
      <c r="F26" s="807"/>
      <c r="G26" s="807"/>
      <c r="H26" s="807"/>
      <c r="I26" s="807"/>
      <c r="J26" s="807"/>
      <c r="K26" s="807"/>
      <c r="L26" s="808"/>
      <c r="M26" s="274"/>
      <c r="N26" s="175"/>
    </row>
    <row r="27" spans="1:14" ht="16.5" customHeight="1">
      <c r="A27" s="175"/>
      <c r="B27" s="275"/>
      <c r="C27" s="806"/>
      <c r="D27" s="807"/>
      <c r="E27" s="807"/>
      <c r="F27" s="807"/>
      <c r="G27" s="807"/>
      <c r="H27" s="807"/>
      <c r="I27" s="807"/>
      <c r="J27" s="807"/>
      <c r="K27" s="807"/>
      <c r="L27" s="808"/>
      <c r="M27" s="276"/>
      <c r="N27" s="175"/>
    </row>
    <row r="28" spans="1:14" ht="16.5" customHeight="1">
      <c r="A28" s="175"/>
      <c r="B28" s="275"/>
      <c r="C28" s="806"/>
      <c r="D28" s="807"/>
      <c r="E28" s="807"/>
      <c r="F28" s="807"/>
      <c r="G28" s="807"/>
      <c r="H28" s="807"/>
      <c r="I28" s="807"/>
      <c r="J28" s="807"/>
      <c r="K28" s="807"/>
      <c r="L28" s="808"/>
      <c r="M28" s="276"/>
      <c r="N28" s="175"/>
    </row>
    <row r="29" spans="1:14" ht="16.5" customHeight="1">
      <c r="A29" s="175"/>
      <c r="B29" s="275"/>
      <c r="C29" s="806"/>
      <c r="D29" s="807"/>
      <c r="E29" s="807"/>
      <c r="F29" s="807"/>
      <c r="G29" s="807"/>
      <c r="H29" s="807"/>
      <c r="I29" s="807"/>
      <c r="J29" s="807"/>
      <c r="K29" s="807"/>
      <c r="L29" s="808"/>
      <c r="M29" s="276"/>
      <c r="N29" s="175"/>
    </row>
    <row r="30" spans="1:14" ht="16.5" customHeight="1">
      <c r="A30" s="175"/>
      <c r="B30" s="271"/>
      <c r="C30" s="806"/>
      <c r="D30" s="807"/>
      <c r="E30" s="807"/>
      <c r="F30" s="807"/>
      <c r="G30" s="807"/>
      <c r="H30" s="807"/>
      <c r="I30" s="807"/>
      <c r="J30" s="807"/>
      <c r="K30" s="807"/>
      <c r="L30" s="808"/>
      <c r="M30" s="272"/>
      <c r="N30" s="175"/>
    </row>
    <row r="31" spans="1:14" ht="16.5" customHeight="1">
      <c r="A31" s="175"/>
      <c r="B31" s="271"/>
      <c r="C31" s="806"/>
      <c r="D31" s="807"/>
      <c r="E31" s="807"/>
      <c r="F31" s="807"/>
      <c r="G31" s="807"/>
      <c r="H31" s="807"/>
      <c r="I31" s="807"/>
      <c r="J31" s="807"/>
      <c r="K31" s="807"/>
      <c r="L31" s="808"/>
      <c r="M31" s="272"/>
      <c r="N31" s="175"/>
    </row>
    <row r="32" spans="1:14" ht="16.5" customHeight="1">
      <c r="A32" s="175"/>
      <c r="B32" s="271"/>
      <c r="C32" s="806"/>
      <c r="D32" s="807"/>
      <c r="E32" s="807"/>
      <c r="F32" s="807"/>
      <c r="G32" s="807"/>
      <c r="H32" s="807"/>
      <c r="I32" s="807"/>
      <c r="J32" s="807"/>
      <c r="K32" s="807"/>
      <c r="L32" s="808"/>
      <c r="M32" s="272"/>
      <c r="N32" s="175"/>
    </row>
    <row r="33" spans="1:14" ht="16.5" customHeight="1">
      <c r="A33" s="175"/>
      <c r="B33" s="271"/>
      <c r="C33" s="806"/>
      <c r="D33" s="807"/>
      <c r="E33" s="807"/>
      <c r="F33" s="807"/>
      <c r="G33" s="807"/>
      <c r="H33" s="807"/>
      <c r="I33" s="807"/>
      <c r="J33" s="807"/>
      <c r="K33" s="807"/>
      <c r="L33" s="808"/>
      <c r="M33" s="273"/>
      <c r="N33" s="175"/>
    </row>
    <row r="34" spans="1:14" ht="16.5" customHeight="1">
      <c r="A34" s="175"/>
      <c r="B34" s="271"/>
      <c r="C34" s="806"/>
      <c r="D34" s="807"/>
      <c r="E34" s="807"/>
      <c r="F34" s="807"/>
      <c r="G34" s="807"/>
      <c r="H34" s="807"/>
      <c r="I34" s="807"/>
      <c r="J34" s="807"/>
      <c r="K34" s="807"/>
      <c r="L34" s="808"/>
      <c r="M34" s="273"/>
      <c r="N34" s="175"/>
    </row>
    <row r="35" spans="1:14" ht="16.5" customHeight="1">
      <c r="A35" s="175"/>
      <c r="B35" s="271"/>
      <c r="C35" s="806"/>
      <c r="D35" s="807"/>
      <c r="E35" s="807"/>
      <c r="F35" s="807"/>
      <c r="G35" s="807"/>
      <c r="H35" s="807"/>
      <c r="I35" s="807"/>
      <c r="J35" s="807"/>
      <c r="K35" s="807"/>
      <c r="L35" s="808"/>
      <c r="M35" s="272"/>
      <c r="N35" s="175"/>
    </row>
    <row r="36" spans="1:14" ht="16.5" customHeight="1">
      <c r="A36" s="175"/>
      <c r="B36" s="271"/>
      <c r="C36" s="806"/>
      <c r="D36" s="807"/>
      <c r="E36" s="807"/>
      <c r="F36" s="807"/>
      <c r="G36" s="807"/>
      <c r="H36" s="807"/>
      <c r="I36" s="807"/>
      <c r="J36" s="807"/>
      <c r="K36" s="807"/>
      <c r="L36" s="808"/>
      <c r="M36" s="272"/>
      <c r="N36" s="175"/>
    </row>
    <row r="37" spans="1:14" ht="16.5" customHeight="1">
      <c r="A37" s="175"/>
      <c r="B37" s="271"/>
      <c r="C37" s="806"/>
      <c r="D37" s="807"/>
      <c r="E37" s="807"/>
      <c r="F37" s="807"/>
      <c r="G37" s="807"/>
      <c r="H37" s="807"/>
      <c r="I37" s="807"/>
      <c r="J37" s="807"/>
      <c r="K37" s="807"/>
      <c r="L37" s="808"/>
      <c r="M37" s="272"/>
      <c r="N37" s="175"/>
    </row>
    <row r="38" spans="1:14" ht="16.5" customHeight="1">
      <c r="A38" s="175"/>
      <c r="B38" s="271"/>
      <c r="C38" s="806"/>
      <c r="D38" s="807"/>
      <c r="E38" s="807"/>
      <c r="F38" s="807"/>
      <c r="G38" s="807"/>
      <c r="H38" s="807"/>
      <c r="I38" s="807"/>
      <c r="J38" s="807"/>
      <c r="K38" s="807"/>
      <c r="L38" s="808"/>
      <c r="M38" s="272"/>
      <c r="N38" s="175"/>
    </row>
    <row r="39" spans="1:14" ht="16.5" customHeight="1">
      <c r="A39" s="175"/>
      <c r="B39" s="271"/>
      <c r="C39" s="806"/>
      <c r="D39" s="807"/>
      <c r="E39" s="807"/>
      <c r="F39" s="807"/>
      <c r="G39" s="807"/>
      <c r="H39" s="807"/>
      <c r="I39" s="807"/>
      <c r="J39" s="807"/>
      <c r="K39" s="807"/>
      <c r="L39" s="808"/>
      <c r="M39" s="273"/>
      <c r="N39" s="175"/>
    </row>
    <row r="40" spans="1:14" ht="16.5" customHeight="1">
      <c r="A40" s="175"/>
      <c r="B40" s="271"/>
      <c r="C40" s="806"/>
      <c r="D40" s="807"/>
      <c r="E40" s="807"/>
      <c r="F40" s="807"/>
      <c r="G40" s="807"/>
      <c r="H40" s="807"/>
      <c r="I40" s="807"/>
      <c r="J40" s="807"/>
      <c r="K40" s="807"/>
      <c r="L40" s="808"/>
      <c r="M40" s="273"/>
      <c r="N40" s="175"/>
    </row>
    <row r="41" spans="1:14" ht="16.5" customHeight="1">
      <c r="A41" s="175"/>
      <c r="B41" s="271"/>
      <c r="C41" s="806"/>
      <c r="D41" s="807"/>
      <c r="E41" s="807"/>
      <c r="F41" s="807"/>
      <c r="G41" s="807"/>
      <c r="H41" s="807"/>
      <c r="I41" s="807"/>
      <c r="J41" s="807"/>
      <c r="K41" s="807"/>
      <c r="L41" s="808"/>
      <c r="M41" s="273"/>
      <c r="N41" s="175"/>
    </row>
    <row r="42" spans="1:14" ht="16.5" customHeight="1">
      <c r="A42" s="175"/>
      <c r="B42" s="271"/>
      <c r="C42" s="806"/>
      <c r="D42" s="807"/>
      <c r="E42" s="807"/>
      <c r="F42" s="807"/>
      <c r="G42" s="807"/>
      <c r="H42" s="807"/>
      <c r="I42" s="807"/>
      <c r="J42" s="807"/>
      <c r="K42" s="807"/>
      <c r="L42" s="808"/>
      <c r="M42" s="273"/>
      <c r="N42" s="175"/>
    </row>
    <row r="43" spans="1:14" ht="16.5" customHeight="1">
      <c r="A43" s="175"/>
      <c r="B43" s="271"/>
      <c r="C43" s="806"/>
      <c r="D43" s="807"/>
      <c r="E43" s="807"/>
      <c r="F43" s="807"/>
      <c r="G43" s="807"/>
      <c r="H43" s="807"/>
      <c r="I43" s="807"/>
      <c r="J43" s="807"/>
      <c r="K43" s="807"/>
      <c r="L43" s="808"/>
      <c r="M43" s="273"/>
      <c r="N43" s="175"/>
    </row>
    <row r="44" spans="1:14" ht="16.5" customHeight="1">
      <c r="A44" s="175"/>
      <c r="B44" s="271"/>
      <c r="C44" s="806"/>
      <c r="D44" s="807"/>
      <c r="E44" s="807"/>
      <c r="F44" s="807"/>
      <c r="G44" s="807"/>
      <c r="H44" s="807"/>
      <c r="I44" s="807"/>
      <c r="J44" s="807"/>
      <c r="K44" s="807"/>
      <c r="L44" s="808"/>
      <c r="M44" s="273"/>
      <c r="N44" s="175"/>
    </row>
    <row r="45" spans="1:14" ht="16.5" customHeight="1">
      <c r="A45" s="175"/>
      <c r="B45" s="271"/>
      <c r="C45" s="806"/>
      <c r="D45" s="807"/>
      <c r="E45" s="807"/>
      <c r="F45" s="807"/>
      <c r="G45" s="807"/>
      <c r="H45" s="807"/>
      <c r="I45" s="807"/>
      <c r="J45" s="807"/>
      <c r="K45" s="807"/>
      <c r="L45" s="808"/>
      <c r="M45" s="273"/>
      <c r="N45" s="175"/>
    </row>
    <row r="46" spans="1:14" ht="16.5" customHeight="1">
      <c r="A46" s="175"/>
      <c r="B46" s="271"/>
      <c r="C46" s="806"/>
      <c r="D46" s="807"/>
      <c r="E46" s="807"/>
      <c r="F46" s="807"/>
      <c r="G46" s="807"/>
      <c r="H46" s="807"/>
      <c r="I46" s="807"/>
      <c r="J46" s="807"/>
      <c r="K46" s="807"/>
      <c r="L46" s="808"/>
      <c r="M46" s="272"/>
      <c r="N46" s="175"/>
    </row>
    <row r="47" spans="1:14" ht="16.5" customHeight="1">
      <c r="A47" s="175"/>
      <c r="B47" s="271"/>
      <c r="C47" s="806"/>
      <c r="D47" s="807"/>
      <c r="E47" s="807"/>
      <c r="F47" s="807"/>
      <c r="G47" s="807"/>
      <c r="H47" s="807"/>
      <c r="I47" s="807"/>
      <c r="J47" s="807"/>
      <c r="K47" s="807"/>
      <c r="L47" s="808"/>
      <c r="M47" s="272"/>
      <c r="N47" s="175"/>
    </row>
    <row r="48" spans="1:14" ht="16.5" customHeight="1">
      <c r="A48" s="175"/>
      <c r="B48" s="271"/>
      <c r="C48" s="806"/>
      <c r="D48" s="807"/>
      <c r="E48" s="807"/>
      <c r="F48" s="807"/>
      <c r="G48" s="807"/>
      <c r="H48" s="807"/>
      <c r="I48" s="807"/>
      <c r="J48" s="807"/>
      <c r="K48" s="807"/>
      <c r="L48" s="808"/>
      <c r="M48" s="272"/>
      <c r="N48" s="175"/>
    </row>
    <row r="49" spans="1:14" ht="16.5" customHeight="1">
      <c r="A49" s="175"/>
      <c r="B49" s="271"/>
      <c r="C49" s="806"/>
      <c r="D49" s="807"/>
      <c r="E49" s="807"/>
      <c r="F49" s="807"/>
      <c r="G49" s="807"/>
      <c r="H49" s="807"/>
      <c r="I49" s="807"/>
      <c r="J49" s="807"/>
      <c r="K49" s="807"/>
      <c r="L49" s="808"/>
      <c r="M49" s="273"/>
      <c r="N49" s="175"/>
    </row>
    <row r="50" spans="1:14" ht="16.5" customHeight="1">
      <c r="A50" s="175"/>
      <c r="B50" s="271"/>
      <c r="C50" s="806"/>
      <c r="D50" s="807"/>
      <c r="E50" s="807"/>
      <c r="F50" s="807"/>
      <c r="G50" s="807"/>
      <c r="H50" s="807"/>
      <c r="I50" s="807"/>
      <c r="J50" s="807"/>
      <c r="K50" s="807"/>
      <c r="L50" s="808"/>
      <c r="M50" s="273"/>
      <c r="N50" s="175"/>
    </row>
    <row r="51" spans="1:14" ht="16.5" customHeight="1">
      <c r="A51" s="175"/>
      <c r="B51" s="271"/>
      <c r="C51" s="806"/>
      <c r="D51" s="807"/>
      <c r="E51" s="807"/>
      <c r="F51" s="807"/>
      <c r="G51" s="807"/>
      <c r="H51" s="807"/>
      <c r="I51" s="807"/>
      <c r="J51" s="807"/>
      <c r="K51" s="807"/>
      <c r="L51" s="808"/>
      <c r="M51" s="273"/>
      <c r="N51" s="175"/>
    </row>
    <row r="52" spans="1:14" ht="16.5" customHeight="1">
      <c r="A52" s="175"/>
      <c r="B52" s="271"/>
      <c r="C52" s="806"/>
      <c r="D52" s="807"/>
      <c r="E52" s="807"/>
      <c r="F52" s="807"/>
      <c r="G52" s="807"/>
      <c r="H52" s="807"/>
      <c r="I52" s="807"/>
      <c r="J52" s="807"/>
      <c r="K52" s="807"/>
      <c r="L52" s="808"/>
      <c r="M52" s="273"/>
      <c r="N52" s="175"/>
    </row>
    <row r="53" spans="1:14" ht="16.5" customHeight="1">
      <c r="A53" s="175"/>
      <c r="B53" s="271"/>
      <c r="C53" s="806"/>
      <c r="D53" s="807"/>
      <c r="E53" s="807"/>
      <c r="F53" s="807"/>
      <c r="G53" s="807"/>
      <c r="H53" s="807"/>
      <c r="I53" s="807"/>
      <c r="J53" s="807"/>
      <c r="K53" s="807"/>
      <c r="L53" s="808"/>
      <c r="M53" s="273"/>
      <c r="N53" s="175"/>
    </row>
    <row r="54" spans="1:14" ht="16.5" customHeight="1">
      <c r="A54" s="175"/>
      <c r="B54" s="271"/>
      <c r="C54" s="806"/>
      <c r="D54" s="807"/>
      <c r="E54" s="807"/>
      <c r="F54" s="807"/>
      <c r="G54" s="807"/>
      <c r="H54" s="807"/>
      <c r="I54" s="807"/>
      <c r="J54" s="807"/>
      <c r="K54" s="807"/>
      <c r="L54" s="808"/>
      <c r="M54" s="273"/>
      <c r="N54" s="175"/>
    </row>
    <row r="55" spans="1:14" ht="16.5" customHeight="1">
      <c r="A55" s="175"/>
      <c r="B55" s="271"/>
      <c r="C55" s="806"/>
      <c r="D55" s="807"/>
      <c r="E55" s="807"/>
      <c r="F55" s="807"/>
      <c r="G55" s="807"/>
      <c r="H55" s="807"/>
      <c r="I55" s="807"/>
      <c r="J55" s="807"/>
      <c r="K55" s="807"/>
      <c r="L55" s="808"/>
      <c r="M55" s="273"/>
      <c r="N55" s="175"/>
    </row>
    <row r="56" spans="1:14" ht="16.5" customHeight="1">
      <c r="A56" s="175"/>
      <c r="B56" s="271"/>
      <c r="C56" s="806"/>
      <c r="D56" s="807"/>
      <c r="E56" s="807"/>
      <c r="F56" s="807"/>
      <c r="G56" s="807"/>
      <c r="H56" s="807"/>
      <c r="I56" s="807"/>
      <c r="J56" s="807"/>
      <c r="K56" s="807"/>
      <c r="L56" s="808"/>
      <c r="M56" s="273"/>
      <c r="N56" s="175"/>
    </row>
    <row r="57" spans="1:14" ht="16.5" customHeight="1">
      <c r="A57" s="175"/>
      <c r="B57" s="271"/>
      <c r="C57" s="806"/>
      <c r="D57" s="807"/>
      <c r="E57" s="807"/>
      <c r="F57" s="807"/>
      <c r="G57" s="807"/>
      <c r="H57" s="807"/>
      <c r="I57" s="807"/>
      <c r="J57" s="807"/>
      <c r="K57" s="807"/>
      <c r="L57" s="808"/>
      <c r="M57" s="274"/>
      <c r="N57" s="175"/>
    </row>
    <row r="58" spans="1:14" ht="16.5" customHeight="1">
      <c r="A58" s="175"/>
      <c r="B58" s="271"/>
      <c r="C58" s="806"/>
      <c r="D58" s="807"/>
      <c r="E58" s="807"/>
      <c r="F58" s="807"/>
      <c r="G58" s="807"/>
      <c r="H58" s="807"/>
      <c r="I58" s="807"/>
      <c r="J58" s="807"/>
      <c r="K58" s="807"/>
      <c r="L58" s="808"/>
      <c r="M58" s="272"/>
      <c r="N58" s="175"/>
    </row>
    <row r="59" spans="1:14" ht="16.5" customHeight="1">
      <c r="A59" s="175"/>
      <c r="B59" s="271"/>
      <c r="C59" s="806"/>
      <c r="D59" s="807"/>
      <c r="E59" s="807"/>
      <c r="F59" s="807"/>
      <c r="G59" s="807"/>
      <c r="H59" s="807"/>
      <c r="I59" s="807"/>
      <c r="J59" s="807"/>
      <c r="K59" s="807"/>
      <c r="L59" s="808"/>
      <c r="M59" s="272"/>
      <c r="N59" s="175"/>
    </row>
    <row r="60" spans="1:14" ht="16.5" customHeight="1">
      <c r="A60" s="175"/>
      <c r="B60" s="271"/>
      <c r="C60" s="806"/>
      <c r="D60" s="807"/>
      <c r="E60" s="807"/>
      <c r="F60" s="807"/>
      <c r="G60" s="807"/>
      <c r="H60" s="807"/>
      <c r="I60" s="807"/>
      <c r="J60" s="807"/>
      <c r="K60" s="807"/>
      <c r="L60" s="808"/>
      <c r="M60" s="273"/>
      <c r="N60" s="175"/>
    </row>
    <row r="61" spans="1:14" ht="16.5" customHeight="1">
      <c r="A61" s="175"/>
      <c r="B61" s="271"/>
      <c r="C61" s="806"/>
      <c r="D61" s="807"/>
      <c r="E61" s="807"/>
      <c r="F61" s="807"/>
      <c r="G61" s="807"/>
      <c r="H61" s="807"/>
      <c r="I61" s="807"/>
      <c r="J61" s="807"/>
      <c r="K61" s="807"/>
      <c r="L61" s="808"/>
      <c r="M61" s="273"/>
      <c r="N61" s="175"/>
    </row>
    <row r="62" spans="1:14" ht="16.5" customHeight="1">
      <c r="A62" s="175"/>
      <c r="B62" s="271"/>
      <c r="C62" s="806"/>
      <c r="D62" s="807"/>
      <c r="E62" s="807"/>
      <c r="F62" s="807"/>
      <c r="G62" s="807"/>
      <c r="H62" s="807"/>
      <c r="I62" s="807"/>
      <c r="J62" s="807"/>
      <c r="K62" s="807"/>
      <c r="L62" s="808"/>
      <c r="M62" s="274"/>
      <c r="N62" s="175"/>
    </row>
    <row r="63" spans="1:14" ht="16.5" customHeight="1">
      <c r="A63" s="175"/>
      <c r="B63" s="275"/>
      <c r="C63" s="806"/>
      <c r="D63" s="807"/>
      <c r="E63" s="807"/>
      <c r="F63" s="807"/>
      <c r="G63" s="807"/>
      <c r="H63" s="807"/>
      <c r="I63" s="807"/>
      <c r="J63" s="807"/>
      <c r="K63" s="807"/>
      <c r="L63" s="808"/>
      <c r="M63" s="276"/>
      <c r="N63" s="175"/>
    </row>
    <row r="64" spans="1:14" ht="16.5" customHeight="1">
      <c r="A64" s="175"/>
      <c r="B64" s="275"/>
      <c r="C64" s="806"/>
      <c r="D64" s="807"/>
      <c r="E64" s="807"/>
      <c r="F64" s="807"/>
      <c r="G64" s="807"/>
      <c r="H64" s="807"/>
      <c r="I64" s="807"/>
      <c r="J64" s="807"/>
      <c r="K64" s="807"/>
      <c r="L64" s="808"/>
      <c r="M64" s="276"/>
      <c r="N64" s="175"/>
    </row>
    <row r="65" spans="1:14" ht="16.5" customHeight="1">
      <c r="A65" s="175"/>
      <c r="B65" s="275"/>
      <c r="C65" s="806"/>
      <c r="D65" s="807"/>
      <c r="E65" s="807"/>
      <c r="F65" s="807"/>
      <c r="G65" s="807"/>
      <c r="H65" s="807"/>
      <c r="I65" s="807"/>
      <c r="J65" s="807"/>
      <c r="K65" s="807"/>
      <c r="L65" s="808"/>
      <c r="M65" s="276"/>
      <c r="N65" s="175"/>
    </row>
    <row r="66" spans="1:14" ht="16.5" customHeight="1">
      <c r="A66" s="175"/>
      <c r="B66" s="271"/>
      <c r="C66" s="806"/>
      <c r="D66" s="807"/>
      <c r="E66" s="807"/>
      <c r="F66" s="807"/>
      <c r="G66" s="807"/>
      <c r="H66" s="807"/>
      <c r="I66" s="807"/>
      <c r="J66" s="807"/>
      <c r="K66" s="807"/>
      <c r="L66" s="808"/>
      <c r="M66" s="272"/>
      <c r="N66" s="175"/>
    </row>
    <row r="67" spans="1:14" ht="16.5" customHeight="1">
      <c r="A67" s="175"/>
      <c r="B67" s="271"/>
      <c r="C67" s="806"/>
      <c r="D67" s="807"/>
      <c r="E67" s="807"/>
      <c r="F67" s="807"/>
      <c r="G67" s="807"/>
      <c r="H67" s="807"/>
      <c r="I67" s="807"/>
      <c r="J67" s="807"/>
      <c r="K67" s="807"/>
      <c r="L67" s="808"/>
      <c r="M67" s="272"/>
      <c r="N67" s="175"/>
    </row>
    <row r="68" spans="1:14" ht="16.5" customHeight="1">
      <c r="A68" s="175"/>
      <c r="B68" s="271"/>
      <c r="C68" s="806"/>
      <c r="D68" s="807"/>
      <c r="E68" s="807"/>
      <c r="F68" s="807"/>
      <c r="G68" s="807"/>
      <c r="H68" s="807"/>
      <c r="I68" s="807"/>
      <c r="J68" s="807"/>
      <c r="K68" s="807"/>
      <c r="L68" s="808"/>
      <c r="M68" s="272"/>
      <c r="N68" s="175"/>
    </row>
    <row r="69" spans="1:14" ht="16.5" customHeight="1">
      <c r="A69" s="175"/>
      <c r="B69" s="271"/>
      <c r="C69" s="806"/>
      <c r="D69" s="807"/>
      <c r="E69" s="807"/>
      <c r="F69" s="807"/>
      <c r="G69" s="807"/>
      <c r="H69" s="807"/>
      <c r="I69" s="807"/>
      <c r="J69" s="807"/>
      <c r="K69" s="807"/>
      <c r="L69" s="808"/>
      <c r="M69" s="273"/>
      <c r="N69" s="175"/>
    </row>
    <row r="70" spans="1:14" ht="16.5" customHeight="1">
      <c r="A70" s="175"/>
      <c r="B70" s="271"/>
      <c r="C70" s="806"/>
      <c r="D70" s="807"/>
      <c r="E70" s="807"/>
      <c r="F70" s="807"/>
      <c r="G70" s="807"/>
      <c r="H70" s="807"/>
      <c r="I70" s="807"/>
      <c r="J70" s="807"/>
      <c r="K70" s="807"/>
      <c r="L70" s="808"/>
      <c r="M70" s="273"/>
      <c r="N70" s="175"/>
    </row>
    <row r="71" spans="1:14" ht="16.5" customHeight="1">
      <c r="A71" s="175"/>
      <c r="B71" s="271"/>
      <c r="C71" s="806"/>
      <c r="D71" s="807"/>
      <c r="E71" s="807"/>
      <c r="F71" s="807"/>
      <c r="G71" s="807"/>
      <c r="H71" s="807"/>
      <c r="I71" s="807"/>
      <c r="J71" s="807"/>
      <c r="K71" s="807"/>
      <c r="L71" s="808"/>
      <c r="M71" s="272"/>
      <c r="N71" s="175"/>
    </row>
    <row r="72" spans="1:14" ht="16.5" customHeight="1">
      <c r="A72" s="175"/>
      <c r="B72" s="271"/>
      <c r="C72" s="806"/>
      <c r="D72" s="807"/>
      <c r="E72" s="807"/>
      <c r="F72" s="807"/>
      <c r="G72" s="807"/>
      <c r="H72" s="807"/>
      <c r="I72" s="807"/>
      <c r="J72" s="807"/>
      <c r="K72" s="807"/>
      <c r="L72" s="808"/>
      <c r="M72" s="272"/>
      <c r="N72" s="175"/>
    </row>
    <row r="73" spans="1:14" ht="16.5" customHeight="1">
      <c r="A73" s="175"/>
      <c r="B73" s="271"/>
      <c r="C73" s="806"/>
      <c r="D73" s="807"/>
      <c r="E73" s="807"/>
      <c r="F73" s="807"/>
      <c r="G73" s="807"/>
      <c r="H73" s="807"/>
      <c r="I73" s="807"/>
      <c r="J73" s="807"/>
      <c r="K73" s="807"/>
      <c r="L73" s="808"/>
      <c r="M73" s="272"/>
      <c r="N73" s="175"/>
    </row>
    <row r="74" spans="1:14" ht="16.5" customHeight="1">
      <c r="A74" s="175"/>
      <c r="B74" s="271"/>
      <c r="C74" s="806"/>
      <c r="D74" s="807"/>
      <c r="E74" s="807"/>
      <c r="F74" s="807"/>
      <c r="G74" s="807"/>
      <c r="H74" s="807"/>
      <c r="I74" s="807"/>
      <c r="J74" s="807"/>
      <c r="K74" s="807"/>
      <c r="L74" s="808"/>
      <c r="M74" s="272"/>
      <c r="N74" s="175"/>
    </row>
    <row r="75" spans="1:14" ht="16.5" customHeight="1">
      <c r="A75" s="175"/>
      <c r="B75" s="271"/>
      <c r="C75" s="806"/>
      <c r="D75" s="807"/>
      <c r="E75" s="807"/>
      <c r="F75" s="807"/>
      <c r="G75" s="807"/>
      <c r="H75" s="807"/>
      <c r="I75" s="807"/>
      <c r="J75" s="807"/>
      <c r="K75" s="807"/>
      <c r="L75" s="808"/>
      <c r="M75" s="273"/>
      <c r="N75" s="175"/>
    </row>
    <row r="76" spans="1:14" ht="16.5" customHeight="1">
      <c r="A76" s="175"/>
      <c r="B76" s="271"/>
      <c r="C76" s="806"/>
      <c r="D76" s="807"/>
      <c r="E76" s="807"/>
      <c r="F76" s="807"/>
      <c r="G76" s="807"/>
      <c r="H76" s="807"/>
      <c r="I76" s="807"/>
      <c r="J76" s="807"/>
      <c r="K76" s="807"/>
      <c r="L76" s="808"/>
      <c r="M76" s="273"/>
      <c r="N76" s="175"/>
    </row>
    <row r="77" spans="1:14" ht="16.5" customHeight="1">
      <c r="A77" s="175"/>
      <c r="B77" s="271"/>
      <c r="C77" s="806"/>
      <c r="D77" s="807"/>
      <c r="E77" s="807"/>
      <c r="F77" s="807"/>
      <c r="G77" s="807"/>
      <c r="H77" s="807"/>
      <c r="I77" s="807"/>
      <c r="J77" s="807"/>
      <c r="K77" s="807"/>
      <c r="L77" s="808"/>
      <c r="M77" s="273"/>
      <c r="N77" s="175"/>
    </row>
    <row r="78" spans="1:14" ht="16.5" customHeight="1" thickBot="1">
      <c r="A78" s="175"/>
      <c r="B78" s="271"/>
      <c r="C78" s="809"/>
      <c r="D78" s="810"/>
      <c r="E78" s="810"/>
      <c r="F78" s="810"/>
      <c r="G78" s="810"/>
      <c r="H78" s="810"/>
      <c r="I78" s="810"/>
      <c r="J78" s="810"/>
      <c r="K78" s="810"/>
      <c r="L78" s="811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5" t="s">
        <v>226</v>
      </c>
      <c r="F83" s="802"/>
      <c r="G83" s="666"/>
      <c r="H83" s="666"/>
      <c r="I83" s="666"/>
      <c r="J83" s="667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8"/>
      <c r="F84" s="669"/>
      <c r="G84" s="669"/>
      <c r="H84" s="669"/>
      <c r="I84" s="669"/>
      <c r="J84" s="670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8"/>
      <c r="F85" s="669"/>
      <c r="G85" s="669"/>
      <c r="H85" s="669"/>
      <c r="I85" s="669"/>
      <c r="J85" s="670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1"/>
      <c r="F86" s="672"/>
      <c r="G86" s="672"/>
      <c r="H86" s="672"/>
      <c r="I86" s="672"/>
      <c r="J86" s="673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2" t="s">
        <v>225</v>
      </c>
      <c r="G87" s="822"/>
      <c r="H87" s="821" t="str">
        <f>H7</f>
        <v>LB11359</v>
      </c>
      <c r="I87" s="821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9"/>
      <c r="D88" s="679"/>
      <c r="E88" s="679"/>
      <c r="F88" s="679"/>
      <c r="G88" s="679"/>
      <c r="H88" s="679"/>
      <c r="I88" s="679"/>
      <c r="J88" s="679"/>
      <c r="K88" s="679"/>
      <c r="L88" s="679"/>
      <c r="M88" s="680"/>
      <c r="N88" s="175"/>
    </row>
    <row r="89" spans="1:14" ht="16.5" customHeight="1" thickBot="1">
      <c r="A89" s="175"/>
      <c r="B89" s="633" t="s">
        <v>255</v>
      </c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5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3"/>
      <c r="D91" s="804"/>
      <c r="E91" s="804"/>
      <c r="F91" s="804"/>
      <c r="G91" s="804"/>
      <c r="H91" s="804"/>
      <c r="I91" s="804"/>
      <c r="J91" s="804"/>
      <c r="K91" s="804"/>
      <c r="L91" s="805"/>
      <c r="M91" s="272"/>
      <c r="N91" s="175"/>
    </row>
    <row r="92" spans="1:14" ht="16.5" customHeight="1">
      <c r="A92" s="175"/>
      <c r="B92" s="271"/>
      <c r="C92" s="806"/>
      <c r="D92" s="807"/>
      <c r="E92" s="807"/>
      <c r="F92" s="807"/>
      <c r="G92" s="807"/>
      <c r="H92" s="807"/>
      <c r="I92" s="807"/>
      <c r="J92" s="807"/>
      <c r="K92" s="807"/>
      <c r="L92" s="808"/>
      <c r="M92" s="272"/>
      <c r="N92" s="175"/>
    </row>
    <row r="93" spans="1:14" ht="16.5" customHeight="1">
      <c r="A93" s="175"/>
      <c r="B93" s="271"/>
      <c r="C93" s="806"/>
      <c r="D93" s="807"/>
      <c r="E93" s="807"/>
      <c r="F93" s="807"/>
      <c r="G93" s="807"/>
      <c r="H93" s="807"/>
      <c r="I93" s="807"/>
      <c r="J93" s="807"/>
      <c r="K93" s="807"/>
      <c r="L93" s="808"/>
      <c r="M93" s="273"/>
      <c r="N93" s="175"/>
    </row>
    <row r="94" spans="1:14" ht="16.5" customHeight="1">
      <c r="A94" s="175"/>
      <c r="B94" s="271"/>
      <c r="C94" s="806"/>
      <c r="D94" s="807"/>
      <c r="E94" s="807"/>
      <c r="F94" s="807"/>
      <c r="G94" s="807"/>
      <c r="H94" s="807"/>
      <c r="I94" s="807"/>
      <c r="J94" s="807"/>
      <c r="K94" s="807"/>
      <c r="L94" s="808"/>
      <c r="M94" s="273"/>
      <c r="N94" s="175"/>
    </row>
    <row r="95" spans="1:14" ht="16.5" customHeight="1">
      <c r="A95" s="175"/>
      <c r="B95" s="271"/>
      <c r="C95" s="806"/>
      <c r="D95" s="807"/>
      <c r="E95" s="807"/>
      <c r="F95" s="807"/>
      <c r="G95" s="807"/>
      <c r="H95" s="807"/>
      <c r="I95" s="807"/>
      <c r="J95" s="807"/>
      <c r="K95" s="807"/>
      <c r="L95" s="808"/>
      <c r="M95" s="273"/>
      <c r="N95" s="175"/>
    </row>
    <row r="96" spans="1:14" ht="16.5" customHeight="1">
      <c r="A96" s="175"/>
      <c r="B96" s="271"/>
      <c r="C96" s="806"/>
      <c r="D96" s="807"/>
      <c r="E96" s="807"/>
      <c r="F96" s="807"/>
      <c r="G96" s="807"/>
      <c r="H96" s="807"/>
      <c r="I96" s="807"/>
      <c r="J96" s="807"/>
      <c r="K96" s="807"/>
      <c r="L96" s="808"/>
      <c r="M96" s="273"/>
      <c r="N96" s="175"/>
    </row>
    <row r="97" spans="1:14" ht="16.5" customHeight="1">
      <c r="A97" s="175"/>
      <c r="B97" s="271"/>
      <c r="C97" s="806"/>
      <c r="D97" s="807"/>
      <c r="E97" s="807"/>
      <c r="F97" s="807"/>
      <c r="G97" s="807"/>
      <c r="H97" s="807"/>
      <c r="I97" s="807"/>
      <c r="J97" s="807"/>
      <c r="K97" s="807"/>
      <c r="L97" s="808"/>
      <c r="M97" s="273"/>
      <c r="N97" s="175"/>
    </row>
    <row r="98" spans="1:14" ht="16.5" customHeight="1">
      <c r="A98" s="175"/>
      <c r="B98" s="271"/>
      <c r="C98" s="806"/>
      <c r="D98" s="807"/>
      <c r="E98" s="807"/>
      <c r="F98" s="807"/>
      <c r="G98" s="807"/>
      <c r="H98" s="807"/>
      <c r="I98" s="807"/>
      <c r="J98" s="807"/>
      <c r="K98" s="807"/>
      <c r="L98" s="808"/>
      <c r="M98" s="273"/>
      <c r="N98" s="175"/>
    </row>
    <row r="99" spans="1:14" ht="16.5" customHeight="1">
      <c r="A99" s="175"/>
      <c r="B99" s="271"/>
      <c r="C99" s="806"/>
      <c r="D99" s="807"/>
      <c r="E99" s="807"/>
      <c r="F99" s="807"/>
      <c r="G99" s="807"/>
      <c r="H99" s="807"/>
      <c r="I99" s="807"/>
      <c r="J99" s="807"/>
      <c r="K99" s="807"/>
      <c r="L99" s="808"/>
      <c r="M99" s="273"/>
      <c r="N99" s="175"/>
    </row>
    <row r="100" spans="1:14" ht="16.5" customHeight="1">
      <c r="A100" s="175"/>
      <c r="B100" s="271"/>
      <c r="C100" s="806"/>
      <c r="D100" s="807"/>
      <c r="E100" s="807"/>
      <c r="F100" s="807"/>
      <c r="G100" s="807"/>
      <c r="H100" s="807"/>
      <c r="I100" s="807"/>
      <c r="J100" s="807"/>
      <c r="K100" s="807"/>
      <c r="L100" s="808"/>
      <c r="M100" s="273"/>
      <c r="N100" s="175"/>
    </row>
    <row r="101" spans="1:14" ht="16.5" customHeight="1">
      <c r="A101" s="175"/>
      <c r="B101" s="271"/>
      <c r="C101" s="806"/>
      <c r="D101" s="807"/>
      <c r="E101" s="807"/>
      <c r="F101" s="807"/>
      <c r="G101" s="807"/>
      <c r="H101" s="807"/>
      <c r="I101" s="807"/>
      <c r="J101" s="807"/>
      <c r="K101" s="807"/>
      <c r="L101" s="808"/>
      <c r="M101" s="274"/>
      <c r="N101" s="175"/>
    </row>
    <row r="102" spans="1:14" ht="16.5" customHeight="1">
      <c r="A102" s="175"/>
      <c r="B102" s="271"/>
      <c r="C102" s="806"/>
      <c r="D102" s="807"/>
      <c r="E102" s="807"/>
      <c r="F102" s="807"/>
      <c r="G102" s="807"/>
      <c r="H102" s="807"/>
      <c r="I102" s="807"/>
      <c r="J102" s="807"/>
      <c r="K102" s="807"/>
      <c r="L102" s="808"/>
      <c r="M102" s="272"/>
      <c r="N102" s="175"/>
    </row>
    <row r="103" spans="1:14" ht="16.5" customHeight="1">
      <c r="A103" s="175"/>
      <c r="B103" s="271"/>
      <c r="C103" s="806"/>
      <c r="D103" s="807"/>
      <c r="E103" s="807"/>
      <c r="F103" s="807"/>
      <c r="G103" s="807"/>
      <c r="H103" s="807"/>
      <c r="I103" s="807"/>
      <c r="J103" s="807"/>
      <c r="K103" s="807"/>
      <c r="L103" s="808"/>
      <c r="M103" s="272"/>
      <c r="N103" s="175"/>
    </row>
    <row r="104" spans="1:14" ht="16.5" customHeight="1">
      <c r="A104" s="175"/>
      <c r="B104" s="271"/>
      <c r="C104" s="806"/>
      <c r="D104" s="807"/>
      <c r="E104" s="807"/>
      <c r="F104" s="807"/>
      <c r="G104" s="807"/>
      <c r="H104" s="807"/>
      <c r="I104" s="807"/>
      <c r="J104" s="807"/>
      <c r="K104" s="807"/>
      <c r="L104" s="808"/>
      <c r="M104" s="273"/>
      <c r="N104" s="175"/>
    </row>
    <row r="105" spans="1:14" ht="16.5" customHeight="1">
      <c r="A105" s="175"/>
      <c r="B105" s="271"/>
      <c r="C105" s="806"/>
      <c r="D105" s="807"/>
      <c r="E105" s="807"/>
      <c r="F105" s="807"/>
      <c r="G105" s="807"/>
      <c r="H105" s="807"/>
      <c r="I105" s="807"/>
      <c r="J105" s="807"/>
      <c r="K105" s="807"/>
      <c r="L105" s="808"/>
      <c r="M105" s="273"/>
      <c r="N105" s="175"/>
    </row>
    <row r="106" spans="1:14" ht="16.5" customHeight="1">
      <c r="A106" s="175"/>
      <c r="B106" s="271"/>
      <c r="C106" s="806"/>
      <c r="D106" s="807"/>
      <c r="E106" s="807"/>
      <c r="F106" s="807"/>
      <c r="G106" s="807"/>
      <c r="H106" s="807"/>
      <c r="I106" s="807"/>
      <c r="J106" s="807"/>
      <c r="K106" s="807"/>
      <c r="L106" s="808"/>
      <c r="M106" s="274"/>
      <c r="N106" s="175"/>
    </row>
    <row r="107" spans="1:14" ht="16.5" customHeight="1">
      <c r="A107" s="175"/>
      <c r="B107" s="275"/>
      <c r="C107" s="806"/>
      <c r="D107" s="807"/>
      <c r="E107" s="807"/>
      <c r="F107" s="807"/>
      <c r="G107" s="807"/>
      <c r="H107" s="807"/>
      <c r="I107" s="807"/>
      <c r="J107" s="807"/>
      <c r="K107" s="807"/>
      <c r="L107" s="808"/>
      <c r="M107" s="276"/>
      <c r="N107" s="175"/>
    </row>
    <row r="108" spans="1:14" ht="16.5" customHeight="1">
      <c r="A108" s="175"/>
      <c r="B108" s="275"/>
      <c r="C108" s="806"/>
      <c r="D108" s="807"/>
      <c r="E108" s="807"/>
      <c r="F108" s="807"/>
      <c r="G108" s="807"/>
      <c r="H108" s="807"/>
      <c r="I108" s="807"/>
      <c r="J108" s="807"/>
      <c r="K108" s="807"/>
      <c r="L108" s="808"/>
      <c r="M108" s="276"/>
      <c r="N108" s="175"/>
    </row>
    <row r="109" spans="1:14" ht="16.5" customHeight="1">
      <c r="A109" s="175"/>
      <c r="B109" s="275"/>
      <c r="C109" s="806"/>
      <c r="D109" s="807"/>
      <c r="E109" s="807"/>
      <c r="F109" s="807"/>
      <c r="G109" s="807"/>
      <c r="H109" s="807"/>
      <c r="I109" s="807"/>
      <c r="J109" s="807"/>
      <c r="K109" s="807"/>
      <c r="L109" s="808"/>
      <c r="M109" s="276"/>
      <c r="N109" s="175"/>
    </row>
    <row r="110" spans="1:14" ht="16.5" customHeight="1">
      <c r="A110" s="175"/>
      <c r="B110" s="271"/>
      <c r="C110" s="806"/>
      <c r="D110" s="807"/>
      <c r="E110" s="807"/>
      <c r="F110" s="807"/>
      <c r="G110" s="807"/>
      <c r="H110" s="807"/>
      <c r="I110" s="807"/>
      <c r="J110" s="807"/>
      <c r="K110" s="807"/>
      <c r="L110" s="808"/>
      <c r="M110" s="272"/>
      <c r="N110" s="175"/>
    </row>
    <row r="111" spans="1:14" ht="16.5" customHeight="1">
      <c r="A111" s="175"/>
      <c r="B111" s="271"/>
      <c r="C111" s="806"/>
      <c r="D111" s="807"/>
      <c r="E111" s="807"/>
      <c r="F111" s="807"/>
      <c r="G111" s="807"/>
      <c r="H111" s="807"/>
      <c r="I111" s="807"/>
      <c r="J111" s="807"/>
      <c r="K111" s="807"/>
      <c r="L111" s="808"/>
      <c r="M111" s="272"/>
      <c r="N111" s="175"/>
    </row>
    <row r="112" spans="1:14" ht="16.5" customHeight="1">
      <c r="A112" s="175"/>
      <c r="B112" s="271"/>
      <c r="C112" s="806"/>
      <c r="D112" s="807"/>
      <c r="E112" s="807"/>
      <c r="F112" s="807"/>
      <c r="G112" s="807"/>
      <c r="H112" s="807"/>
      <c r="I112" s="807"/>
      <c r="J112" s="807"/>
      <c r="K112" s="807"/>
      <c r="L112" s="808"/>
      <c r="M112" s="272"/>
      <c r="N112" s="175"/>
    </row>
    <row r="113" spans="1:14" ht="16.5" customHeight="1">
      <c r="A113" s="175"/>
      <c r="B113" s="271"/>
      <c r="C113" s="806"/>
      <c r="D113" s="807"/>
      <c r="E113" s="807"/>
      <c r="F113" s="807"/>
      <c r="G113" s="807"/>
      <c r="H113" s="807"/>
      <c r="I113" s="807"/>
      <c r="J113" s="807"/>
      <c r="K113" s="807"/>
      <c r="L113" s="808"/>
      <c r="M113" s="273"/>
      <c r="N113" s="175"/>
    </row>
    <row r="114" spans="1:14" ht="16.5" customHeight="1">
      <c r="A114" s="175"/>
      <c r="B114" s="271"/>
      <c r="C114" s="806"/>
      <c r="D114" s="807"/>
      <c r="E114" s="807"/>
      <c r="F114" s="807"/>
      <c r="G114" s="807"/>
      <c r="H114" s="807"/>
      <c r="I114" s="807"/>
      <c r="J114" s="807"/>
      <c r="K114" s="807"/>
      <c r="L114" s="808"/>
      <c r="M114" s="273"/>
      <c r="N114" s="175"/>
    </row>
    <row r="115" spans="1:14" ht="16.5" customHeight="1">
      <c r="A115" s="175"/>
      <c r="B115" s="271"/>
      <c r="C115" s="806"/>
      <c r="D115" s="807"/>
      <c r="E115" s="807"/>
      <c r="F115" s="807"/>
      <c r="G115" s="807"/>
      <c r="H115" s="807"/>
      <c r="I115" s="807"/>
      <c r="J115" s="807"/>
      <c r="K115" s="807"/>
      <c r="L115" s="808"/>
      <c r="M115" s="272"/>
      <c r="N115" s="175"/>
    </row>
    <row r="116" spans="1:14" ht="16.5" customHeight="1">
      <c r="A116" s="175"/>
      <c r="B116" s="271"/>
      <c r="C116" s="806"/>
      <c r="D116" s="807"/>
      <c r="E116" s="807"/>
      <c r="F116" s="807"/>
      <c r="G116" s="807"/>
      <c r="H116" s="807"/>
      <c r="I116" s="807"/>
      <c r="J116" s="807"/>
      <c r="K116" s="807"/>
      <c r="L116" s="808"/>
      <c r="M116" s="272"/>
      <c r="N116" s="175"/>
    </row>
    <row r="117" spans="1:14" ht="16.5" customHeight="1">
      <c r="A117" s="175"/>
      <c r="B117" s="271"/>
      <c r="C117" s="806"/>
      <c r="D117" s="807"/>
      <c r="E117" s="807"/>
      <c r="F117" s="807"/>
      <c r="G117" s="807"/>
      <c r="H117" s="807"/>
      <c r="I117" s="807"/>
      <c r="J117" s="807"/>
      <c r="K117" s="807"/>
      <c r="L117" s="808"/>
      <c r="M117" s="272"/>
      <c r="N117" s="175"/>
    </row>
    <row r="118" spans="1:14" ht="16.5" customHeight="1">
      <c r="A118" s="175"/>
      <c r="B118" s="271"/>
      <c r="C118" s="806"/>
      <c r="D118" s="807"/>
      <c r="E118" s="807"/>
      <c r="F118" s="807"/>
      <c r="G118" s="807"/>
      <c r="H118" s="807"/>
      <c r="I118" s="807"/>
      <c r="J118" s="807"/>
      <c r="K118" s="807"/>
      <c r="L118" s="808"/>
      <c r="M118" s="272"/>
      <c r="N118" s="175"/>
    </row>
    <row r="119" spans="1:14" ht="16.5" customHeight="1">
      <c r="A119" s="175"/>
      <c r="B119" s="271"/>
      <c r="C119" s="806"/>
      <c r="D119" s="807"/>
      <c r="E119" s="807"/>
      <c r="F119" s="807"/>
      <c r="G119" s="807"/>
      <c r="H119" s="807"/>
      <c r="I119" s="807"/>
      <c r="J119" s="807"/>
      <c r="K119" s="807"/>
      <c r="L119" s="808"/>
      <c r="M119" s="273"/>
      <c r="N119" s="175"/>
    </row>
    <row r="120" spans="1:14" ht="16.5" customHeight="1">
      <c r="A120" s="175"/>
      <c r="B120" s="271"/>
      <c r="C120" s="806"/>
      <c r="D120" s="807"/>
      <c r="E120" s="807"/>
      <c r="F120" s="807"/>
      <c r="G120" s="807"/>
      <c r="H120" s="807"/>
      <c r="I120" s="807"/>
      <c r="J120" s="807"/>
      <c r="K120" s="807"/>
      <c r="L120" s="808"/>
      <c r="M120" s="273"/>
      <c r="N120" s="175"/>
    </row>
    <row r="121" spans="1:14" ht="16.5" customHeight="1">
      <c r="A121" s="175"/>
      <c r="B121" s="271"/>
      <c r="C121" s="806"/>
      <c r="D121" s="807"/>
      <c r="E121" s="807"/>
      <c r="F121" s="807"/>
      <c r="G121" s="807"/>
      <c r="H121" s="807"/>
      <c r="I121" s="807"/>
      <c r="J121" s="807"/>
      <c r="K121" s="807"/>
      <c r="L121" s="808"/>
      <c r="M121" s="273"/>
      <c r="N121" s="175"/>
    </row>
    <row r="122" spans="1:14" ht="16.5" customHeight="1">
      <c r="A122" s="175"/>
      <c r="B122" s="271"/>
      <c r="C122" s="806"/>
      <c r="D122" s="807"/>
      <c r="E122" s="807"/>
      <c r="F122" s="807"/>
      <c r="G122" s="807"/>
      <c r="H122" s="807"/>
      <c r="I122" s="807"/>
      <c r="J122" s="807"/>
      <c r="K122" s="807"/>
      <c r="L122" s="808"/>
      <c r="M122" s="273"/>
      <c r="N122" s="175"/>
    </row>
    <row r="123" spans="1:14" ht="16.5" customHeight="1">
      <c r="A123" s="175"/>
      <c r="B123" s="271"/>
      <c r="C123" s="806"/>
      <c r="D123" s="807"/>
      <c r="E123" s="807"/>
      <c r="F123" s="807"/>
      <c r="G123" s="807"/>
      <c r="H123" s="807"/>
      <c r="I123" s="807"/>
      <c r="J123" s="807"/>
      <c r="K123" s="807"/>
      <c r="L123" s="808"/>
      <c r="M123" s="273"/>
      <c r="N123" s="175"/>
    </row>
    <row r="124" spans="1:14" ht="16.5" customHeight="1">
      <c r="A124" s="175"/>
      <c r="B124" s="271"/>
      <c r="C124" s="806"/>
      <c r="D124" s="807"/>
      <c r="E124" s="807"/>
      <c r="F124" s="807"/>
      <c r="G124" s="807"/>
      <c r="H124" s="807"/>
      <c r="I124" s="807"/>
      <c r="J124" s="807"/>
      <c r="K124" s="807"/>
      <c r="L124" s="808"/>
      <c r="M124" s="273"/>
      <c r="N124" s="175"/>
    </row>
    <row r="125" spans="1:14" ht="16.5" customHeight="1">
      <c r="A125" s="175"/>
      <c r="B125" s="271"/>
      <c r="C125" s="806"/>
      <c r="D125" s="807"/>
      <c r="E125" s="807"/>
      <c r="F125" s="807"/>
      <c r="G125" s="807"/>
      <c r="H125" s="807"/>
      <c r="I125" s="807"/>
      <c r="J125" s="807"/>
      <c r="K125" s="807"/>
      <c r="L125" s="808"/>
      <c r="M125" s="273"/>
      <c r="N125" s="175"/>
    </row>
    <row r="126" spans="1:14" ht="16.5" customHeight="1">
      <c r="A126" s="175"/>
      <c r="B126" s="271"/>
      <c r="C126" s="806"/>
      <c r="D126" s="807"/>
      <c r="E126" s="807"/>
      <c r="F126" s="807"/>
      <c r="G126" s="807"/>
      <c r="H126" s="807"/>
      <c r="I126" s="807"/>
      <c r="J126" s="807"/>
      <c r="K126" s="807"/>
      <c r="L126" s="808"/>
      <c r="M126" s="272"/>
      <c r="N126" s="175"/>
    </row>
    <row r="127" spans="1:14" ht="16.5" customHeight="1">
      <c r="A127" s="175"/>
      <c r="B127" s="271"/>
      <c r="C127" s="806"/>
      <c r="D127" s="807"/>
      <c r="E127" s="807"/>
      <c r="F127" s="807"/>
      <c r="G127" s="807"/>
      <c r="H127" s="807"/>
      <c r="I127" s="807"/>
      <c r="J127" s="807"/>
      <c r="K127" s="807"/>
      <c r="L127" s="808"/>
      <c r="M127" s="272"/>
      <c r="N127" s="175"/>
    </row>
    <row r="128" spans="1:14" ht="16.5" customHeight="1">
      <c r="A128" s="175"/>
      <c r="B128" s="271"/>
      <c r="C128" s="806"/>
      <c r="D128" s="807"/>
      <c r="E128" s="807"/>
      <c r="F128" s="807"/>
      <c r="G128" s="807"/>
      <c r="H128" s="807"/>
      <c r="I128" s="807"/>
      <c r="J128" s="807"/>
      <c r="K128" s="807"/>
      <c r="L128" s="808"/>
      <c r="M128" s="272"/>
      <c r="N128" s="175"/>
    </row>
    <row r="129" spans="1:14" ht="16.5" customHeight="1">
      <c r="A129" s="175"/>
      <c r="B129" s="271"/>
      <c r="C129" s="806"/>
      <c r="D129" s="807"/>
      <c r="E129" s="807"/>
      <c r="F129" s="807"/>
      <c r="G129" s="807"/>
      <c r="H129" s="807"/>
      <c r="I129" s="807"/>
      <c r="J129" s="807"/>
      <c r="K129" s="807"/>
      <c r="L129" s="808"/>
      <c r="M129" s="273"/>
      <c r="N129" s="175"/>
    </row>
    <row r="130" spans="1:14" ht="16.5" customHeight="1">
      <c r="A130" s="175"/>
      <c r="B130" s="271"/>
      <c r="C130" s="806"/>
      <c r="D130" s="807"/>
      <c r="E130" s="807"/>
      <c r="F130" s="807"/>
      <c r="G130" s="807"/>
      <c r="H130" s="807"/>
      <c r="I130" s="807"/>
      <c r="J130" s="807"/>
      <c r="K130" s="807"/>
      <c r="L130" s="808"/>
      <c r="M130" s="273"/>
      <c r="N130" s="175"/>
    </row>
    <row r="131" spans="1:14" ht="16.5" customHeight="1">
      <c r="A131" s="175"/>
      <c r="B131" s="271"/>
      <c r="C131" s="806"/>
      <c r="D131" s="807"/>
      <c r="E131" s="807"/>
      <c r="F131" s="807"/>
      <c r="G131" s="807"/>
      <c r="H131" s="807"/>
      <c r="I131" s="807"/>
      <c r="J131" s="807"/>
      <c r="K131" s="807"/>
      <c r="L131" s="808"/>
      <c r="M131" s="273"/>
      <c r="N131" s="175"/>
    </row>
    <row r="132" spans="1:14" ht="16.5" customHeight="1">
      <c r="A132" s="175"/>
      <c r="B132" s="271"/>
      <c r="C132" s="806"/>
      <c r="D132" s="807"/>
      <c r="E132" s="807"/>
      <c r="F132" s="807"/>
      <c r="G132" s="807"/>
      <c r="H132" s="807"/>
      <c r="I132" s="807"/>
      <c r="J132" s="807"/>
      <c r="K132" s="807"/>
      <c r="L132" s="808"/>
      <c r="M132" s="273"/>
      <c r="N132" s="175"/>
    </row>
    <row r="133" spans="1:14" ht="16.5" customHeight="1">
      <c r="A133" s="175"/>
      <c r="B133" s="271"/>
      <c r="C133" s="806"/>
      <c r="D133" s="807"/>
      <c r="E133" s="807"/>
      <c r="F133" s="807"/>
      <c r="G133" s="807"/>
      <c r="H133" s="807"/>
      <c r="I133" s="807"/>
      <c r="J133" s="807"/>
      <c r="K133" s="807"/>
      <c r="L133" s="808"/>
      <c r="M133" s="273"/>
      <c r="N133" s="175"/>
    </row>
    <row r="134" spans="1:14" ht="16.5" customHeight="1">
      <c r="A134" s="175"/>
      <c r="B134" s="271"/>
      <c r="C134" s="806"/>
      <c r="D134" s="807"/>
      <c r="E134" s="807"/>
      <c r="F134" s="807"/>
      <c r="G134" s="807"/>
      <c r="H134" s="807"/>
      <c r="I134" s="807"/>
      <c r="J134" s="807"/>
      <c r="K134" s="807"/>
      <c r="L134" s="808"/>
      <c r="M134" s="273"/>
      <c r="N134" s="175"/>
    </row>
    <row r="135" spans="1:14" ht="16.5" customHeight="1">
      <c r="A135" s="175"/>
      <c r="B135" s="271"/>
      <c r="C135" s="806"/>
      <c r="D135" s="807"/>
      <c r="E135" s="807"/>
      <c r="F135" s="807"/>
      <c r="G135" s="807"/>
      <c r="H135" s="807"/>
      <c r="I135" s="807"/>
      <c r="J135" s="807"/>
      <c r="K135" s="807"/>
      <c r="L135" s="808"/>
      <c r="M135" s="273"/>
      <c r="N135" s="175"/>
    </row>
    <row r="136" spans="1:14" ht="16.5" customHeight="1">
      <c r="A136" s="175"/>
      <c r="B136" s="271"/>
      <c r="C136" s="806"/>
      <c r="D136" s="807"/>
      <c r="E136" s="807"/>
      <c r="F136" s="807"/>
      <c r="G136" s="807"/>
      <c r="H136" s="807"/>
      <c r="I136" s="807"/>
      <c r="J136" s="807"/>
      <c r="K136" s="807"/>
      <c r="L136" s="808"/>
      <c r="M136" s="273"/>
      <c r="N136" s="175"/>
    </row>
    <row r="137" spans="1:14" ht="16.5" customHeight="1">
      <c r="A137" s="175"/>
      <c r="B137" s="271"/>
      <c r="C137" s="806"/>
      <c r="D137" s="807"/>
      <c r="E137" s="807"/>
      <c r="F137" s="807"/>
      <c r="G137" s="807"/>
      <c r="H137" s="807"/>
      <c r="I137" s="807"/>
      <c r="J137" s="807"/>
      <c r="K137" s="807"/>
      <c r="L137" s="808"/>
      <c r="M137" s="274"/>
      <c r="N137" s="175"/>
    </row>
    <row r="138" spans="1:14" ht="16.5" customHeight="1">
      <c r="A138" s="175"/>
      <c r="B138" s="271"/>
      <c r="C138" s="806"/>
      <c r="D138" s="807"/>
      <c r="E138" s="807"/>
      <c r="F138" s="807"/>
      <c r="G138" s="807"/>
      <c r="H138" s="807"/>
      <c r="I138" s="807"/>
      <c r="J138" s="807"/>
      <c r="K138" s="807"/>
      <c r="L138" s="808"/>
      <c r="M138" s="272"/>
      <c r="N138" s="175"/>
    </row>
    <row r="139" spans="1:14" ht="16.5" customHeight="1">
      <c r="A139" s="175"/>
      <c r="B139" s="271"/>
      <c r="C139" s="806"/>
      <c r="D139" s="807"/>
      <c r="E139" s="807"/>
      <c r="F139" s="807"/>
      <c r="G139" s="807"/>
      <c r="H139" s="807"/>
      <c r="I139" s="807"/>
      <c r="J139" s="807"/>
      <c r="K139" s="807"/>
      <c r="L139" s="808"/>
      <c r="M139" s="272"/>
      <c r="N139" s="175"/>
    </row>
    <row r="140" spans="1:14" ht="16.5" customHeight="1">
      <c r="A140" s="175"/>
      <c r="B140" s="271"/>
      <c r="C140" s="806"/>
      <c r="D140" s="807"/>
      <c r="E140" s="807"/>
      <c r="F140" s="807"/>
      <c r="G140" s="807"/>
      <c r="H140" s="807"/>
      <c r="I140" s="807"/>
      <c r="J140" s="807"/>
      <c r="K140" s="807"/>
      <c r="L140" s="808"/>
      <c r="M140" s="273"/>
      <c r="N140" s="175"/>
    </row>
    <row r="141" spans="1:14" ht="16.5" customHeight="1">
      <c r="A141" s="175"/>
      <c r="B141" s="271"/>
      <c r="C141" s="806"/>
      <c r="D141" s="807"/>
      <c r="E141" s="807"/>
      <c r="F141" s="807"/>
      <c r="G141" s="807"/>
      <c r="H141" s="807"/>
      <c r="I141" s="807"/>
      <c r="J141" s="807"/>
      <c r="K141" s="807"/>
      <c r="L141" s="808"/>
      <c r="M141" s="273"/>
      <c r="N141" s="175"/>
    </row>
    <row r="142" spans="1:14" ht="16.5" customHeight="1">
      <c r="A142" s="175"/>
      <c r="B142" s="271"/>
      <c r="C142" s="806"/>
      <c r="D142" s="807"/>
      <c r="E142" s="807"/>
      <c r="F142" s="807"/>
      <c r="G142" s="807"/>
      <c r="H142" s="807"/>
      <c r="I142" s="807"/>
      <c r="J142" s="807"/>
      <c r="K142" s="807"/>
      <c r="L142" s="808"/>
      <c r="M142" s="274"/>
      <c r="N142" s="175"/>
    </row>
    <row r="143" spans="1:14" ht="16.5" customHeight="1">
      <c r="A143" s="175"/>
      <c r="B143" s="275"/>
      <c r="C143" s="806"/>
      <c r="D143" s="807"/>
      <c r="E143" s="807"/>
      <c r="F143" s="807"/>
      <c r="G143" s="807"/>
      <c r="H143" s="807"/>
      <c r="I143" s="807"/>
      <c r="J143" s="807"/>
      <c r="K143" s="807"/>
      <c r="L143" s="808"/>
      <c r="M143" s="276"/>
      <c r="N143" s="175"/>
    </row>
    <row r="144" spans="1:14" ht="16.5" customHeight="1">
      <c r="A144" s="175"/>
      <c r="B144" s="275"/>
      <c r="C144" s="806"/>
      <c r="D144" s="807"/>
      <c r="E144" s="807"/>
      <c r="F144" s="807"/>
      <c r="G144" s="807"/>
      <c r="H144" s="807"/>
      <c r="I144" s="807"/>
      <c r="J144" s="807"/>
      <c r="K144" s="807"/>
      <c r="L144" s="808"/>
      <c r="M144" s="276"/>
      <c r="N144" s="175"/>
    </row>
    <row r="145" spans="1:14" ht="16.5" customHeight="1">
      <c r="A145" s="175"/>
      <c r="B145" s="275"/>
      <c r="C145" s="806"/>
      <c r="D145" s="807"/>
      <c r="E145" s="807"/>
      <c r="F145" s="807"/>
      <c r="G145" s="807"/>
      <c r="H145" s="807"/>
      <c r="I145" s="807"/>
      <c r="J145" s="807"/>
      <c r="K145" s="807"/>
      <c r="L145" s="808"/>
      <c r="M145" s="276"/>
      <c r="N145" s="175"/>
    </row>
    <row r="146" spans="1:14" ht="16.5" customHeight="1">
      <c r="A146" s="175"/>
      <c r="B146" s="271"/>
      <c r="C146" s="806"/>
      <c r="D146" s="807"/>
      <c r="E146" s="807"/>
      <c r="F146" s="807"/>
      <c r="G146" s="807"/>
      <c r="H146" s="807"/>
      <c r="I146" s="807"/>
      <c r="J146" s="807"/>
      <c r="K146" s="807"/>
      <c r="L146" s="808"/>
      <c r="M146" s="272"/>
      <c r="N146" s="175"/>
    </row>
    <row r="147" spans="1:14" ht="16.5" customHeight="1">
      <c r="A147" s="175"/>
      <c r="B147" s="271"/>
      <c r="C147" s="806"/>
      <c r="D147" s="807"/>
      <c r="E147" s="807"/>
      <c r="F147" s="807"/>
      <c r="G147" s="807"/>
      <c r="H147" s="807"/>
      <c r="I147" s="807"/>
      <c r="J147" s="807"/>
      <c r="K147" s="807"/>
      <c r="L147" s="808"/>
      <c r="M147" s="272"/>
      <c r="N147" s="175"/>
    </row>
    <row r="148" spans="1:14" ht="16.5" customHeight="1">
      <c r="A148" s="175"/>
      <c r="B148" s="271"/>
      <c r="C148" s="806"/>
      <c r="D148" s="807"/>
      <c r="E148" s="807"/>
      <c r="F148" s="807"/>
      <c r="G148" s="807"/>
      <c r="H148" s="807"/>
      <c r="I148" s="807"/>
      <c r="J148" s="807"/>
      <c r="K148" s="807"/>
      <c r="L148" s="808"/>
      <c r="M148" s="272"/>
      <c r="N148" s="175"/>
    </row>
    <row r="149" spans="1:14" ht="16.5" customHeight="1">
      <c r="A149" s="175"/>
      <c r="B149" s="271"/>
      <c r="C149" s="806"/>
      <c r="D149" s="807"/>
      <c r="E149" s="807"/>
      <c r="F149" s="807"/>
      <c r="G149" s="807"/>
      <c r="H149" s="807"/>
      <c r="I149" s="807"/>
      <c r="J149" s="807"/>
      <c r="K149" s="807"/>
      <c r="L149" s="808"/>
      <c r="M149" s="273"/>
      <c r="N149" s="175"/>
    </row>
    <row r="150" spans="1:14" ht="16.5" customHeight="1">
      <c r="A150" s="175"/>
      <c r="B150" s="271"/>
      <c r="C150" s="806"/>
      <c r="D150" s="807"/>
      <c r="E150" s="807"/>
      <c r="F150" s="807"/>
      <c r="G150" s="807"/>
      <c r="H150" s="807"/>
      <c r="I150" s="807"/>
      <c r="J150" s="807"/>
      <c r="K150" s="807"/>
      <c r="L150" s="808"/>
      <c r="M150" s="273"/>
      <c r="N150" s="175"/>
    </row>
    <row r="151" spans="1:14" ht="16.5" customHeight="1">
      <c r="A151" s="175"/>
      <c r="B151" s="271"/>
      <c r="C151" s="806"/>
      <c r="D151" s="807"/>
      <c r="E151" s="807"/>
      <c r="F151" s="807"/>
      <c r="G151" s="807"/>
      <c r="H151" s="807"/>
      <c r="I151" s="807"/>
      <c r="J151" s="807"/>
      <c r="K151" s="807"/>
      <c r="L151" s="808"/>
      <c r="M151" s="272"/>
      <c r="N151" s="175"/>
    </row>
    <row r="152" spans="1:14" ht="16.5" customHeight="1">
      <c r="A152" s="175"/>
      <c r="B152" s="271"/>
      <c r="C152" s="806"/>
      <c r="D152" s="807"/>
      <c r="E152" s="807"/>
      <c r="F152" s="807"/>
      <c r="G152" s="807"/>
      <c r="H152" s="807"/>
      <c r="I152" s="807"/>
      <c r="J152" s="807"/>
      <c r="K152" s="807"/>
      <c r="L152" s="808"/>
      <c r="M152" s="272"/>
      <c r="N152" s="175"/>
    </row>
    <row r="153" spans="1:14" ht="16.5" customHeight="1">
      <c r="A153" s="175"/>
      <c r="B153" s="271"/>
      <c r="C153" s="806"/>
      <c r="D153" s="807"/>
      <c r="E153" s="807"/>
      <c r="F153" s="807"/>
      <c r="G153" s="807"/>
      <c r="H153" s="807"/>
      <c r="I153" s="807"/>
      <c r="J153" s="807"/>
      <c r="K153" s="807"/>
      <c r="L153" s="808"/>
      <c r="M153" s="273"/>
      <c r="N153" s="175"/>
    </row>
    <row r="154" spans="1:14" ht="16.5" customHeight="1">
      <c r="A154" s="175"/>
      <c r="B154" s="271"/>
      <c r="C154" s="806"/>
      <c r="D154" s="807"/>
      <c r="E154" s="807"/>
      <c r="F154" s="807"/>
      <c r="G154" s="807"/>
      <c r="H154" s="807"/>
      <c r="I154" s="807"/>
      <c r="J154" s="807"/>
      <c r="K154" s="807"/>
      <c r="L154" s="808"/>
      <c r="M154" s="273"/>
      <c r="N154" s="175"/>
    </row>
    <row r="155" spans="1:14" ht="16.5" customHeight="1">
      <c r="A155" s="175"/>
      <c r="B155" s="271"/>
      <c r="C155" s="806"/>
      <c r="D155" s="807"/>
      <c r="E155" s="807"/>
      <c r="F155" s="807"/>
      <c r="G155" s="807"/>
      <c r="H155" s="807"/>
      <c r="I155" s="807"/>
      <c r="J155" s="807"/>
      <c r="K155" s="807"/>
      <c r="L155" s="808"/>
      <c r="M155" s="273"/>
      <c r="N155" s="175"/>
    </row>
    <row r="156" spans="1:14" ht="16.5" customHeight="1">
      <c r="A156" s="175"/>
      <c r="B156" s="271"/>
      <c r="C156" s="806"/>
      <c r="D156" s="807"/>
      <c r="E156" s="807"/>
      <c r="F156" s="807"/>
      <c r="G156" s="807"/>
      <c r="H156" s="807"/>
      <c r="I156" s="807"/>
      <c r="J156" s="807"/>
      <c r="K156" s="807"/>
      <c r="L156" s="808"/>
      <c r="M156" s="273"/>
      <c r="N156" s="175"/>
    </row>
    <row r="157" spans="1:14" ht="16.5" customHeight="1">
      <c r="A157" s="175"/>
      <c r="B157" s="271"/>
      <c r="C157" s="806"/>
      <c r="D157" s="807"/>
      <c r="E157" s="807"/>
      <c r="F157" s="807"/>
      <c r="G157" s="807"/>
      <c r="H157" s="807"/>
      <c r="I157" s="807"/>
      <c r="J157" s="807"/>
      <c r="K157" s="807"/>
      <c r="L157" s="808"/>
      <c r="M157" s="273"/>
      <c r="N157" s="175"/>
    </row>
    <row r="158" spans="1:14" ht="16.5" customHeight="1" thickBot="1">
      <c r="A158" s="175"/>
      <c r="B158" s="271"/>
      <c r="C158" s="809"/>
      <c r="D158" s="810"/>
      <c r="E158" s="810"/>
      <c r="F158" s="810"/>
      <c r="G158" s="810"/>
      <c r="H158" s="810"/>
      <c r="I158" s="810"/>
      <c r="J158" s="810"/>
      <c r="K158" s="810"/>
      <c r="L158" s="811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5" t="s">
        <v>226</v>
      </c>
      <c r="F163" s="802"/>
      <c r="G163" s="666"/>
      <c r="H163" s="666"/>
      <c r="I163" s="666"/>
      <c r="J163" s="667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8"/>
      <c r="F164" s="669"/>
      <c r="G164" s="669"/>
      <c r="H164" s="669"/>
      <c r="I164" s="669"/>
      <c r="J164" s="670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8"/>
      <c r="F165" s="669"/>
      <c r="G165" s="669"/>
      <c r="H165" s="669"/>
      <c r="I165" s="669"/>
      <c r="J165" s="670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1"/>
      <c r="F166" s="672"/>
      <c r="G166" s="672"/>
      <c r="H166" s="672"/>
      <c r="I166" s="672"/>
      <c r="J166" s="673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2" t="s">
        <v>225</v>
      </c>
      <c r="G167" s="822"/>
      <c r="H167" s="821" t="str">
        <f>H7</f>
        <v>LB11359</v>
      </c>
      <c r="I167" s="821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80"/>
      <c r="N168" s="175"/>
    </row>
    <row r="169" spans="1:14" ht="16.5" customHeight="1" thickBot="1">
      <c r="A169" s="175"/>
      <c r="B169" s="633" t="s">
        <v>256</v>
      </c>
      <c r="C169" s="634"/>
      <c r="D169" s="634"/>
      <c r="E169" s="634"/>
      <c r="F169" s="634"/>
      <c r="G169" s="634"/>
      <c r="H169" s="634"/>
      <c r="I169" s="634"/>
      <c r="J169" s="634"/>
      <c r="K169" s="634"/>
      <c r="L169" s="634"/>
      <c r="M169" s="635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3"/>
      <c r="D171" s="804"/>
      <c r="E171" s="804"/>
      <c r="F171" s="804"/>
      <c r="G171" s="804"/>
      <c r="H171" s="804"/>
      <c r="I171" s="804"/>
      <c r="J171" s="804"/>
      <c r="K171" s="804"/>
      <c r="L171" s="805"/>
      <c r="M171" s="272"/>
      <c r="N171" s="175"/>
    </row>
    <row r="172" spans="1:14" ht="16.5" customHeight="1">
      <c r="A172" s="175"/>
      <c r="B172" s="271"/>
      <c r="C172" s="806"/>
      <c r="D172" s="807"/>
      <c r="E172" s="807"/>
      <c r="F172" s="807"/>
      <c r="G172" s="807"/>
      <c r="H172" s="807"/>
      <c r="I172" s="807"/>
      <c r="J172" s="807"/>
      <c r="K172" s="807"/>
      <c r="L172" s="808"/>
      <c r="M172" s="272"/>
      <c r="N172" s="175"/>
    </row>
    <row r="173" spans="1:14" ht="16.5" customHeight="1">
      <c r="A173" s="175"/>
      <c r="B173" s="271"/>
      <c r="C173" s="806"/>
      <c r="D173" s="807"/>
      <c r="E173" s="807"/>
      <c r="F173" s="807"/>
      <c r="G173" s="807"/>
      <c r="H173" s="807"/>
      <c r="I173" s="807"/>
      <c r="J173" s="807"/>
      <c r="K173" s="807"/>
      <c r="L173" s="808"/>
      <c r="M173" s="273"/>
      <c r="N173" s="175"/>
    </row>
    <row r="174" spans="1:14" ht="16.5" customHeight="1">
      <c r="A174" s="175"/>
      <c r="B174" s="271"/>
      <c r="C174" s="806"/>
      <c r="D174" s="807"/>
      <c r="E174" s="807"/>
      <c r="F174" s="807"/>
      <c r="G174" s="807"/>
      <c r="H174" s="807"/>
      <c r="I174" s="807"/>
      <c r="J174" s="807"/>
      <c r="K174" s="807"/>
      <c r="L174" s="808"/>
      <c r="M174" s="273"/>
      <c r="N174" s="175"/>
    </row>
    <row r="175" spans="1:14" ht="16.5" customHeight="1">
      <c r="A175" s="175"/>
      <c r="B175" s="271"/>
      <c r="C175" s="806"/>
      <c r="D175" s="807"/>
      <c r="E175" s="807"/>
      <c r="F175" s="807"/>
      <c r="G175" s="807"/>
      <c r="H175" s="807"/>
      <c r="I175" s="807"/>
      <c r="J175" s="807"/>
      <c r="K175" s="807"/>
      <c r="L175" s="808"/>
      <c r="M175" s="273"/>
      <c r="N175" s="175"/>
    </row>
    <row r="176" spans="1:14" ht="16.5" customHeight="1">
      <c r="A176" s="175"/>
      <c r="B176" s="271"/>
      <c r="C176" s="806"/>
      <c r="D176" s="807"/>
      <c r="E176" s="807"/>
      <c r="F176" s="807"/>
      <c r="G176" s="807"/>
      <c r="H176" s="807"/>
      <c r="I176" s="807"/>
      <c r="J176" s="807"/>
      <c r="K176" s="807"/>
      <c r="L176" s="808"/>
      <c r="M176" s="273"/>
      <c r="N176" s="175"/>
    </row>
    <row r="177" spans="1:14" ht="16.5" customHeight="1">
      <c r="A177" s="175"/>
      <c r="B177" s="271"/>
      <c r="C177" s="806"/>
      <c r="D177" s="807"/>
      <c r="E177" s="807"/>
      <c r="F177" s="807"/>
      <c r="G177" s="807"/>
      <c r="H177" s="807"/>
      <c r="I177" s="807"/>
      <c r="J177" s="807"/>
      <c r="K177" s="807"/>
      <c r="L177" s="808"/>
      <c r="M177" s="273"/>
      <c r="N177" s="175"/>
    </row>
    <row r="178" spans="1:14" ht="16.5" customHeight="1">
      <c r="A178" s="175"/>
      <c r="B178" s="271"/>
      <c r="C178" s="806"/>
      <c r="D178" s="807"/>
      <c r="E178" s="807"/>
      <c r="F178" s="807"/>
      <c r="G178" s="807"/>
      <c r="H178" s="807"/>
      <c r="I178" s="807"/>
      <c r="J178" s="807"/>
      <c r="K178" s="807"/>
      <c r="L178" s="808"/>
      <c r="M178" s="273"/>
      <c r="N178" s="175"/>
    </row>
    <row r="179" spans="1:14" ht="16.5" customHeight="1">
      <c r="A179" s="175"/>
      <c r="B179" s="271"/>
      <c r="C179" s="806"/>
      <c r="D179" s="807"/>
      <c r="E179" s="807"/>
      <c r="F179" s="807"/>
      <c r="G179" s="807"/>
      <c r="H179" s="807"/>
      <c r="I179" s="807"/>
      <c r="J179" s="807"/>
      <c r="K179" s="807"/>
      <c r="L179" s="808"/>
      <c r="M179" s="273"/>
      <c r="N179" s="175"/>
    </row>
    <row r="180" spans="1:14" ht="16.5" customHeight="1">
      <c r="A180" s="175"/>
      <c r="B180" s="271"/>
      <c r="C180" s="806"/>
      <c r="D180" s="807"/>
      <c r="E180" s="807"/>
      <c r="F180" s="807"/>
      <c r="G180" s="807"/>
      <c r="H180" s="807"/>
      <c r="I180" s="807"/>
      <c r="J180" s="807"/>
      <c r="K180" s="807"/>
      <c r="L180" s="808"/>
      <c r="M180" s="273"/>
      <c r="N180" s="175"/>
    </row>
    <row r="181" spans="1:14" ht="16.5" customHeight="1">
      <c r="A181" s="175"/>
      <c r="B181" s="271"/>
      <c r="C181" s="806"/>
      <c r="D181" s="807"/>
      <c r="E181" s="807"/>
      <c r="F181" s="807"/>
      <c r="G181" s="807"/>
      <c r="H181" s="807"/>
      <c r="I181" s="807"/>
      <c r="J181" s="807"/>
      <c r="K181" s="807"/>
      <c r="L181" s="808"/>
      <c r="M181" s="274"/>
      <c r="N181" s="175"/>
    </row>
    <row r="182" spans="1:14" ht="16.5" customHeight="1">
      <c r="A182" s="175"/>
      <c r="B182" s="271"/>
      <c r="C182" s="806"/>
      <c r="D182" s="807"/>
      <c r="E182" s="807"/>
      <c r="F182" s="807"/>
      <c r="G182" s="807"/>
      <c r="H182" s="807"/>
      <c r="I182" s="807"/>
      <c r="J182" s="807"/>
      <c r="K182" s="807"/>
      <c r="L182" s="808"/>
      <c r="M182" s="272"/>
      <c r="N182" s="175"/>
    </row>
    <row r="183" spans="1:14" ht="16.5" customHeight="1">
      <c r="A183" s="175"/>
      <c r="B183" s="271"/>
      <c r="C183" s="806"/>
      <c r="D183" s="807"/>
      <c r="E183" s="807"/>
      <c r="F183" s="807"/>
      <c r="G183" s="807"/>
      <c r="H183" s="807"/>
      <c r="I183" s="807"/>
      <c r="J183" s="807"/>
      <c r="K183" s="807"/>
      <c r="L183" s="808"/>
      <c r="M183" s="272"/>
      <c r="N183" s="175"/>
    </row>
    <row r="184" spans="1:14" ht="16.5" customHeight="1">
      <c r="A184" s="175"/>
      <c r="B184" s="271"/>
      <c r="C184" s="806"/>
      <c r="D184" s="807"/>
      <c r="E184" s="807"/>
      <c r="F184" s="807"/>
      <c r="G184" s="807"/>
      <c r="H184" s="807"/>
      <c r="I184" s="807"/>
      <c r="J184" s="807"/>
      <c r="K184" s="807"/>
      <c r="L184" s="808"/>
      <c r="M184" s="273"/>
      <c r="N184" s="175"/>
    </row>
    <row r="185" spans="1:14" ht="16.5" customHeight="1">
      <c r="A185" s="175"/>
      <c r="B185" s="271"/>
      <c r="C185" s="806"/>
      <c r="D185" s="807"/>
      <c r="E185" s="807"/>
      <c r="F185" s="807"/>
      <c r="G185" s="807"/>
      <c r="H185" s="807"/>
      <c r="I185" s="807"/>
      <c r="J185" s="807"/>
      <c r="K185" s="807"/>
      <c r="L185" s="808"/>
      <c r="M185" s="273"/>
      <c r="N185" s="175"/>
    </row>
    <row r="186" spans="1:14" ht="16.5" customHeight="1">
      <c r="A186" s="175"/>
      <c r="B186" s="271"/>
      <c r="C186" s="806"/>
      <c r="D186" s="807"/>
      <c r="E186" s="807"/>
      <c r="F186" s="807"/>
      <c r="G186" s="807"/>
      <c r="H186" s="807"/>
      <c r="I186" s="807"/>
      <c r="J186" s="807"/>
      <c r="K186" s="807"/>
      <c r="L186" s="808"/>
      <c r="M186" s="274"/>
      <c r="N186" s="175"/>
    </row>
    <row r="187" spans="1:14" ht="16.5" customHeight="1">
      <c r="A187" s="175"/>
      <c r="B187" s="275"/>
      <c r="C187" s="806"/>
      <c r="D187" s="807"/>
      <c r="E187" s="807"/>
      <c r="F187" s="807"/>
      <c r="G187" s="807"/>
      <c r="H187" s="807"/>
      <c r="I187" s="807"/>
      <c r="J187" s="807"/>
      <c r="K187" s="807"/>
      <c r="L187" s="808"/>
      <c r="M187" s="276"/>
      <c r="N187" s="175"/>
    </row>
    <row r="188" spans="1:14" ht="16.5" customHeight="1">
      <c r="A188" s="175"/>
      <c r="B188" s="275"/>
      <c r="C188" s="806"/>
      <c r="D188" s="807"/>
      <c r="E188" s="807"/>
      <c r="F188" s="807"/>
      <c r="G188" s="807"/>
      <c r="H188" s="807"/>
      <c r="I188" s="807"/>
      <c r="J188" s="807"/>
      <c r="K188" s="807"/>
      <c r="L188" s="808"/>
      <c r="M188" s="276"/>
      <c r="N188" s="175"/>
    </row>
    <row r="189" spans="1:14" ht="16.5" customHeight="1">
      <c r="A189" s="175"/>
      <c r="B189" s="275"/>
      <c r="C189" s="806"/>
      <c r="D189" s="807"/>
      <c r="E189" s="807"/>
      <c r="F189" s="807"/>
      <c r="G189" s="807"/>
      <c r="H189" s="807"/>
      <c r="I189" s="807"/>
      <c r="J189" s="807"/>
      <c r="K189" s="807"/>
      <c r="L189" s="808"/>
      <c r="M189" s="276"/>
      <c r="N189" s="175"/>
    </row>
    <row r="190" spans="1:14" ht="16.5" customHeight="1">
      <c r="A190" s="175"/>
      <c r="B190" s="271"/>
      <c r="C190" s="806"/>
      <c r="D190" s="807"/>
      <c r="E190" s="807"/>
      <c r="F190" s="807"/>
      <c r="G190" s="807"/>
      <c r="H190" s="807"/>
      <c r="I190" s="807"/>
      <c r="J190" s="807"/>
      <c r="K190" s="807"/>
      <c r="L190" s="808"/>
      <c r="M190" s="272"/>
      <c r="N190" s="175"/>
    </row>
    <row r="191" spans="1:14" ht="7.5" customHeight="1">
      <c r="A191" s="175"/>
      <c r="B191" s="271"/>
      <c r="C191" s="806"/>
      <c r="D191" s="807"/>
      <c r="E191" s="807"/>
      <c r="F191" s="807"/>
      <c r="G191" s="807"/>
      <c r="H191" s="807"/>
      <c r="I191" s="807"/>
      <c r="J191" s="807"/>
      <c r="K191" s="807"/>
      <c r="L191" s="808"/>
      <c r="M191" s="272"/>
      <c r="N191" s="175"/>
    </row>
    <row r="192" spans="1:14" ht="16.5" customHeight="1">
      <c r="A192" s="175"/>
      <c r="B192" s="271"/>
      <c r="C192" s="806"/>
      <c r="D192" s="807"/>
      <c r="E192" s="807"/>
      <c r="F192" s="807"/>
      <c r="G192" s="807"/>
      <c r="H192" s="807"/>
      <c r="I192" s="807"/>
      <c r="J192" s="807"/>
      <c r="K192" s="807"/>
      <c r="L192" s="808"/>
      <c r="M192" s="272"/>
      <c r="N192" s="175"/>
    </row>
    <row r="193" spans="1:14" ht="16.5" customHeight="1">
      <c r="A193" s="175"/>
      <c r="B193" s="271"/>
      <c r="C193" s="806"/>
      <c r="D193" s="807"/>
      <c r="E193" s="807"/>
      <c r="F193" s="807"/>
      <c r="G193" s="807"/>
      <c r="H193" s="807"/>
      <c r="I193" s="807"/>
      <c r="J193" s="807"/>
      <c r="K193" s="807"/>
      <c r="L193" s="808"/>
      <c r="M193" s="273"/>
      <c r="N193" s="175"/>
    </row>
    <row r="194" spans="1:14" ht="16.5" customHeight="1">
      <c r="A194" s="175"/>
      <c r="B194" s="271"/>
      <c r="C194" s="806"/>
      <c r="D194" s="807"/>
      <c r="E194" s="807"/>
      <c r="F194" s="807"/>
      <c r="G194" s="807"/>
      <c r="H194" s="807"/>
      <c r="I194" s="807"/>
      <c r="J194" s="807"/>
      <c r="K194" s="807"/>
      <c r="L194" s="808"/>
      <c r="M194" s="273"/>
      <c r="N194" s="175"/>
    </row>
    <row r="195" spans="1:14" ht="16.5" customHeight="1">
      <c r="A195" s="175"/>
      <c r="B195" s="271"/>
      <c r="C195" s="806"/>
      <c r="D195" s="807"/>
      <c r="E195" s="807"/>
      <c r="F195" s="807"/>
      <c r="G195" s="807"/>
      <c r="H195" s="807"/>
      <c r="I195" s="807"/>
      <c r="J195" s="807"/>
      <c r="K195" s="807"/>
      <c r="L195" s="808"/>
      <c r="M195" s="272"/>
      <c r="N195" s="175"/>
    </row>
    <row r="196" spans="1:14" ht="16.5" customHeight="1">
      <c r="A196" s="175"/>
      <c r="B196" s="271"/>
      <c r="C196" s="806"/>
      <c r="D196" s="807"/>
      <c r="E196" s="807"/>
      <c r="F196" s="807"/>
      <c r="G196" s="807"/>
      <c r="H196" s="807"/>
      <c r="I196" s="807"/>
      <c r="J196" s="807"/>
      <c r="K196" s="807"/>
      <c r="L196" s="808"/>
      <c r="M196" s="272"/>
      <c r="N196" s="175"/>
    </row>
    <row r="197" spans="1:14" ht="16.5" customHeight="1">
      <c r="A197" s="175"/>
      <c r="B197" s="271"/>
      <c r="C197" s="806"/>
      <c r="D197" s="807"/>
      <c r="E197" s="807"/>
      <c r="F197" s="807"/>
      <c r="G197" s="807"/>
      <c r="H197" s="807"/>
      <c r="I197" s="807"/>
      <c r="J197" s="807"/>
      <c r="K197" s="807"/>
      <c r="L197" s="808"/>
      <c r="M197" s="272"/>
      <c r="N197" s="175"/>
    </row>
    <row r="198" spans="1:14" ht="16.5" customHeight="1">
      <c r="A198" s="175"/>
      <c r="B198" s="271"/>
      <c r="C198" s="806"/>
      <c r="D198" s="807"/>
      <c r="E198" s="807"/>
      <c r="F198" s="807"/>
      <c r="G198" s="807"/>
      <c r="H198" s="807"/>
      <c r="I198" s="807"/>
      <c r="J198" s="807"/>
      <c r="K198" s="807"/>
      <c r="L198" s="808"/>
      <c r="M198" s="272"/>
      <c r="N198" s="175"/>
    </row>
    <row r="199" spans="1:14" ht="16.5" customHeight="1">
      <c r="A199" s="175"/>
      <c r="B199" s="271"/>
      <c r="C199" s="806"/>
      <c r="D199" s="807"/>
      <c r="E199" s="807"/>
      <c r="F199" s="807"/>
      <c r="G199" s="807"/>
      <c r="H199" s="807"/>
      <c r="I199" s="807"/>
      <c r="J199" s="807"/>
      <c r="K199" s="807"/>
      <c r="L199" s="808"/>
      <c r="M199" s="273"/>
      <c r="N199" s="175"/>
    </row>
    <row r="200" spans="1:14" ht="16.5" customHeight="1">
      <c r="A200" s="175"/>
      <c r="B200" s="271"/>
      <c r="C200" s="806"/>
      <c r="D200" s="807"/>
      <c r="E200" s="807"/>
      <c r="F200" s="807"/>
      <c r="G200" s="807"/>
      <c r="H200" s="807"/>
      <c r="I200" s="807"/>
      <c r="J200" s="807"/>
      <c r="K200" s="807"/>
      <c r="L200" s="808"/>
      <c r="M200" s="273"/>
      <c r="N200" s="175"/>
    </row>
    <row r="201" spans="1:14" ht="16.5" customHeight="1">
      <c r="A201" s="175"/>
      <c r="B201" s="271"/>
      <c r="C201" s="806"/>
      <c r="D201" s="807"/>
      <c r="E201" s="807"/>
      <c r="F201" s="807"/>
      <c r="G201" s="807"/>
      <c r="H201" s="807"/>
      <c r="I201" s="807"/>
      <c r="J201" s="807"/>
      <c r="K201" s="807"/>
      <c r="L201" s="808"/>
      <c r="M201" s="273"/>
      <c r="N201" s="175"/>
    </row>
    <row r="202" spans="1:14" ht="16.5" customHeight="1">
      <c r="A202" s="175"/>
      <c r="B202" s="271"/>
      <c r="C202" s="806"/>
      <c r="D202" s="807"/>
      <c r="E202" s="807"/>
      <c r="F202" s="807"/>
      <c r="G202" s="807"/>
      <c r="H202" s="807"/>
      <c r="I202" s="807"/>
      <c r="J202" s="807"/>
      <c r="K202" s="807"/>
      <c r="L202" s="808"/>
      <c r="M202" s="273"/>
      <c r="N202" s="175"/>
    </row>
    <row r="203" spans="1:14" ht="16.5" customHeight="1">
      <c r="A203" s="175"/>
      <c r="B203" s="271"/>
      <c r="C203" s="806"/>
      <c r="D203" s="807"/>
      <c r="E203" s="807"/>
      <c r="F203" s="807"/>
      <c r="G203" s="807"/>
      <c r="H203" s="807"/>
      <c r="I203" s="807"/>
      <c r="J203" s="807"/>
      <c r="K203" s="807"/>
      <c r="L203" s="808"/>
      <c r="M203" s="273"/>
      <c r="N203" s="175"/>
    </row>
    <row r="204" spans="1:14" ht="16.5" customHeight="1">
      <c r="A204" s="175"/>
      <c r="B204" s="271"/>
      <c r="C204" s="806"/>
      <c r="D204" s="807"/>
      <c r="E204" s="807"/>
      <c r="F204" s="807"/>
      <c r="G204" s="807"/>
      <c r="H204" s="807"/>
      <c r="I204" s="807"/>
      <c r="J204" s="807"/>
      <c r="K204" s="807"/>
      <c r="L204" s="808"/>
      <c r="M204" s="273"/>
      <c r="N204" s="175"/>
    </row>
    <row r="205" spans="1:14" ht="16.5" customHeight="1">
      <c r="A205" s="175"/>
      <c r="B205" s="271"/>
      <c r="C205" s="806"/>
      <c r="D205" s="807"/>
      <c r="E205" s="807"/>
      <c r="F205" s="807"/>
      <c r="G205" s="807"/>
      <c r="H205" s="807"/>
      <c r="I205" s="807"/>
      <c r="J205" s="807"/>
      <c r="K205" s="807"/>
      <c r="L205" s="808"/>
      <c r="M205" s="273"/>
      <c r="N205" s="175"/>
    </row>
    <row r="206" spans="1:14" ht="16.5" customHeight="1">
      <c r="A206" s="175"/>
      <c r="B206" s="271"/>
      <c r="C206" s="806"/>
      <c r="D206" s="807"/>
      <c r="E206" s="807"/>
      <c r="F206" s="807"/>
      <c r="G206" s="807"/>
      <c r="H206" s="807"/>
      <c r="I206" s="807"/>
      <c r="J206" s="807"/>
      <c r="K206" s="807"/>
      <c r="L206" s="808"/>
      <c r="M206" s="272"/>
      <c r="N206" s="175"/>
    </row>
    <row r="207" spans="1:14" ht="16.5" customHeight="1">
      <c r="A207" s="175"/>
      <c r="B207" s="271"/>
      <c r="C207" s="806"/>
      <c r="D207" s="807"/>
      <c r="E207" s="807"/>
      <c r="F207" s="807"/>
      <c r="G207" s="807"/>
      <c r="H207" s="807"/>
      <c r="I207" s="807"/>
      <c r="J207" s="807"/>
      <c r="K207" s="807"/>
      <c r="L207" s="808"/>
      <c r="M207" s="272"/>
      <c r="N207" s="175"/>
    </row>
    <row r="208" spans="1:14" ht="16.5" customHeight="1">
      <c r="A208" s="175"/>
      <c r="B208" s="271"/>
      <c r="C208" s="806"/>
      <c r="D208" s="807"/>
      <c r="E208" s="807"/>
      <c r="F208" s="807"/>
      <c r="G208" s="807"/>
      <c r="H208" s="807"/>
      <c r="I208" s="807"/>
      <c r="J208" s="807"/>
      <c r="K208" s="807"/>
      <c r="L208" s="808"/>
      <c r="M208" s="272"/>
      <c r="N208" s="175"/>
    </row>
    <row r="209" spans="1:14" ht="16.5" customHeight="1">
      <c r="A209" s="175"/>
      <c r="B209" s="271"/>
      <c r="C209" s="806"/>
      <c r="D209" s="807"/>
      <c r="E209" s="807"/>
      <c r="F209" s="807"/>
      <c r="G209" s="807"/>
      <c r="H209" s="807"/>
      <c r="I209" s="807"/>
      <c r="J209" s="807"/>
      <c r="K209" s="807"/>
      <c r="L209" s="808"/>
      <c r="M209" s="273"/>
      <c r="N209" s="175"/>
    </row>
    <row r="210" spans="1:14" ht="16.5" customHeight="1">
      <c r="A210" s="175"/>
      <c r="B210" s="271"/>
      <c r="C210" s="806"/>
      <c r="D210" s="807"/>
      <c r="E210" s="807"/>
      <c r="F210" s="807"/>
      <c r="G210" s="807"/>
      <c r="H210" s="807"/>
      <c r="I210" s="807"/>
      <c r="J210" s="807"/>
      <c r="K210" s="807"/>
      <c r="L210" s="808"/>
      <c r="M210" s="273"/>
      <c r="N210" s="175"/>
    </row>
    <row r="211" spans="1:14" ht="16.5" customHeight="1">
      <c r="A211" s="175"/>
      <c r="B211" s="271"/>
      <c r="C211" s="806"/>
      <c r="D211" s="807"/>
      <c r="E211" s="807"/>
      <c r="F211" s="807"/>
      <c r="G211" s="807"/>
      <c r="H211" s="807"/>
      <c r="I211" s="807"/>
      <c r="J211" s="807"/>
      <c r="K211" s="807"/>
      <c r="L211" s="808"/>
      <c r="M211" s="273"/>
      <c r="N211" s="175"/>
    </row>
    <row r="212" spans="1:14" ht="16.5" customHeight="1">
      <c r="A212" s="175"/>
      <c r="B212" s="271"/>
      <c r="C212" s="806"/>
      <c r="D212" s="807"/>
      <c r="E212" s="807"/>
      <c r="F212" s="807"/>
      <c r="G212" s="807"/>
      <c r="H212" s="807"/>
      <c r="I212" s="807"/>
      <c r="J212" s="807"/>
      <c r="K212" s="807"/>
      <c r="L212" s="808"/>
      <c r="M212" s="273"/>
      <c r="N212" s="175"/>
    </row>
    <row r="213" spans="1:14" ht="16.5" customHeight="1">
      <c r="A213" s="175"/>
      <c r="B213" s="271"/>
      <c r="C213" s="806"/>
      <c r="D213" s="807"/>
      <c r="E213" s="807"/>
      <c r="F213" s="807"/>
      <c r="G213" s="807"/>
      <c r="H213" s="807"/>
      <c r="I213" s="807"/>
      <c r="J213" s="807"/>
      <c r="K213" s="807"/>
      <c r="L213" s="808"/>
      <c r="M213" s="273"/>
      <c r="N213" s="175"/>
    </row>
    <row r="214" spans="1:14" ht="16.5" customHeight="1">
      <c r="A214" s="175"/>
      <c r="B214" s="271"/>
      <c r="C214" s="806"/>
      <c r="D214" s="807"/>
      <c r="E214" s="807"/>
      <c r="F214" s="807"/>
      <c r="G214" s="807"/>
      <c r="H214" s="807"/>
      <c r="I214" s="807"/>
      <c r="J214" s="807"/>
      <c r="K214" s="807"/>
      <c r="L214" s="808"/>
      <c r="M214" s="273"/>
      <c r="N214" s="175"/>
    </row>
    <row r="215" spans="1:14" ht="16.5" customHeight="1">
      <c r="A215" s="175"/>
      <c r="B215" s="271"/>
      <c r="C215" s="806"/>
      <c r="D215" s="807"/>
      <c r="E215" s="807"/>
      <c r="F215" s="807"/>
      <c r="G215" s="807"/>
      <c r="H215" s="807"/>
      <c r="I215" s="807"/>
      <c r="J215" s="807"/>
      <c r="K215" s="807"/>
      <c r="L215" s="808"/>
      <c r="M215" s="273"/>
      <c r="N215" s="175"/>
    </row>
    <row r="216" spans="1:14" ht="16.5" customHeight="1">
      <c r="A216" s="175"/>
      <c r="B216" s="271"/>
      <c r="C216" s="806"/>
      <c r="D216" s="807"/>
      <c r="E216" s="807"/>
      <c r="F216" s="807"/>
      <c r="G216" s="807"/>
      <c r="H216" s="807"/>
      <c r="I216" s="807"/>
      <c r="J216" s="807"/>
      <c r="K216" s="807"/>
      <c r="L216" s="808"/>
      <c r="M216" s="273"/>
      <c r="N216" s="175"/>
    </row>
    <row r="217" spans="1:14" ht="16.5" customHeight="1">
      <c r="A217" s="175"/>
      <c r="B217" s="271"/>
      <c r="C217" s="806"/>
      <c r="D217" s="807"/>
      <c r="E217" s="807"/>
      <c r="F217" s="807"/>
      <c r="G217" s="807"/>
      <c r="H217" s="807"/>
      <c r="I217" s="807"/>
      <c r="J217" s="807"/>
      <c r="K217" s="807"/>
      <c r="L217" s="808"/>
      <c r="M217" s="274"/>
      <c r="N217" s="175"/>
    </row>
    <row r="218" spans="1:14" ht="8.25" customHeight="1">
      <c r="A218" s="175"/>
      <c r="B218" s="271"/>
      <c r="C218" s="806"/>
      <c r="D218" s="807"/>
      <c r="E218" s="807"/>
      <c r="F218" s="807"/>
      <c r="G218" s="807"/>
      <c r="H218" s="807"/>
      <c r="I218" s="807"/>
      <c r="J218" s="807"/>
      <c r="K218" s="807"/>
      <c r="L218" s="808"/>
      <c r="M218" s="272"/>
      <c r="N218" s="175"/>
    </row>
    <row r="219" spans="1:14" ht="16.5" customHeight="1">
      <c r="A219" s="175"/>
      <c r="B219" s="271"/>
      <c r="C219" s="806"/>
      <c r="D219" s="807"/>
      <c r="E219" s="807"/>
      <c r="F219" s="807"/>
      <c r="G219" s="807"/>
      <c r="H219" s="807"/>
      <c r="I219" s="807"/>
      <c r="J219" s="807"/>
      <c r="K219" s="807"/>
      <c r="L219" s="808"/>
      <c r="M219" s="272"/>
      <c r="N219" s="175"/>
    </row>
    <row r="220" spans="1:14" ht="16.5" customHeight="1">
      <c r="A220" s="175"/>
      <c r="B220" s="271"/>
      <c r="C220" s="806"/>
      <c r="D220" s="807"/>
      <c r="E220" s="807"/>
      <c r="F220" s="807"/>
      <c r="G220" s="807"/>
      <c r="H220" s="807"/>
      <c r="I220" s="807"/>
      <c r="J220" s="807"/>
      <c r="K220" s="807"/>
      <c r="L220" s="808"/>
      <c r="M220" s="273"/>
      <c r="N220" s="175"/>
    </row>
    <row r="221" spans="1:14" ht="16.5" customHeight="1">
      <c r="A221" s="175"/>
      <c r="B221" s="271"/>
      <c r="C221" s="806"/>
      <c r="D221" s="807"/>
      <c r="E221" s="807"/>
      <c r="F221" s="807"/>
      <c r="G221" s="807"/>
      <c r="H221" s="807"/>
      <c r="I221" s="807"/>
      <c r="J221" s="807"/>
      <c r="K221" s="807"/>
      <c r="L221" s="808"/>
      <c r="M221" s="273"/>
      <c r="N221" s="175"/>
    </row>
    <row r="222" spans="1:14" ht="16.5" customHeight="1">
      <c r="A222" s="175"/>
      <c r="B222" s="271"/>
      <c r="C222" s="806"/>
      <c r="D222" s="807"/>
      <c r="E222" s="807"/>
      <c r="F222" s="807"/>
      <c r="G222" s="807"/>
      <c r="H222" s="807"/>
      <c r="I222" s="807"/>
      <c r="J222" s="807"/>
      <c r="K222" s="807"/>
      <c r="L222" s="808"/>
      <c r="M222" s="274"/>
      <c r="N222" s="175"/>
    </row>
    <row r="223" spans="1:14" ht="16.5" customHeight="1">
      <c r="A223" s="175"/>
      <c r="B223" s="275"/>
      <c r="C223" s="806"/>
      <c r="D223" s="807"/>
      <c r="E223" s="807"/>
      <c r="F223" s="807"/>
      <c r="G223" s="807"/>
      <c r="H223" s="807"/>
      <c r="I223" s="807"/>
      <c r="J223" s="807"/>
      <c r="K223" s="807"/>
      <c r="L223" s="808"/>
      <c r="M223" s="276"/>
      <c r="N223" s="175"/>
    </row>
    <row r="224" spans="1:14" ht="16.5" customHeight="1">
      <c r="A224" s="175"/>
      <c r="B224" s="275"/>
      <c r="C224" s="806"/>
      <c r="D224" s="807"/>
      <c r="E224" s="807"/>
      <c r="F224" s="807"/>
      <c r="G224" s="807"/>
      <c r="H224" s="807"/>
      <c r="I224" s="807"/>
      <c r="J224" s="807"/>
      <c r="K224" s="807"/>
      <c r="L224" s="808"/>
      <c r="M224" s="276"/>
      <c r="N224" s="175"/>
    </row>
    <row r="225" spans="1:14" ht="16.5" customHeight="1">
      <c r="A225" s="175"/>
      <c r="B225" s="275"/>
      <c r="C225" s="806"/>
      <c r="D225" s="807"/>
      <c r="E225" s="807"/>
      <c r="F225" s="807"/>
      <c r="G225" s="807"/>
      <c r="H225" s="807"/>
      <c r="I225" s="807"/>
      <c r="J225" s="807"/>
      <c r="K225" s="807"/>
      <c r="L225" s="808"/>
      <c r="M225" s="276"/>
      <c r="N225" s="175"/>
    </row>
    <row r="226" spans="1:14" ht="16.5" customHeight="1">
      <c r="A226" s="175"/>
      <c r="B226" s="271"/>
      <c r="C226" s="806"/>
      <c r="D226" s="807"/>
      <c r="E226" s="807"/>
      <c r="F226" s="807"/>
      <c r="G226" s="807"/>
      <c r="H226" s="807"/>
      <c r="I226" s="807"/>
      <c r="J226" s="807"/>
      <c r="K226" s="807"/>
      <c r="L226" s="808"/>
      <c r="M226" s="272"/>
      <c r="N226" s="175"/>
    </row>
    <row r="227" spans="1:14" ht="16.5" customHeight="1">
      <c r="A227" s="175"/>
      <c r="B227" s="271"/>
      <c r="C227" s="806"/>
      <c r="D227" s="807"/>
      <c r="E227" s="807"/>
      <c r="F227" s="807"/>
      <c r="G227" s="807"/>
      <c r="H227" s="807"/>
      <c r="I227" s="807"/>
      <c r="J227" s="807"/>
      <c r="K227" s="807"/>
      <c r="L227" s="808"/>
      <c r="M227" s="272"/>
      <c r="N227" s="175"/>
    </row>
    <row r="228" spans="1:14" ht="16.5" customHeight="1">
      <c r="A228" s="175"/>
      <c r="B228" s="271"/>
      <c r="C228" s="806"/>
      <c r="D228" s="807"/>
      <c r="E228" s="807"/>
      <c r="F228" s="807"/>
      <c r="G228" s="807"/>
      <c r="H228" s="807"/>
      <c r="I228" s="807"/>
      <c r="J228" s="807"/>
      <c r="K228" s="807"/>
      <c r="L228" s="808"/>
      <c r="M228" s="272"/>
      <c r="N228" s="175"/>
    </row>
    <row r="229" spans="1:14" ht="16.5" customHeight="1">
      <c r="A229" s="175"/>
      <c r="B229" s="271"/>
      <c r="C229" s="806"/>
      <c r="D229" s="807"/>
      <c r="E229" s="807"/>
      <c r="F229" s="807"/>
      <c r="G229" s="807"/>
      <c r="H229" s="807"/>
      <c r="I229" s="807"/>
      <c r="J229" s="807"/>
      <c r="K229" s="807"/>
      <c r="L229" s="808"/>
      <c r="M229" s="273"/>
      <c r="N229" s="175"/>
    </row>
    <row r="230" spans="1:14" ht="16.5" customHeight="1">
      <c r="A230" s="175"/>
      <c r="B230" s="271"/>
      <c r="C230" s="806"/>
      <c r="D230" s="807"/>
      <c r="E230" s="807"/>
      <c r="F230" s="807"/>
      <c r="G230" s="807"/>
      <c r="H230" s="807"/>
      <c r="I230" s="807"/>
      <c r="J230" s="807"/>
      <c r="K230" s="807"/>
      <c r="L230" s="808"/>
      <c r="M230" s="273"/>
      <c r="N230" s="175"/>
    </row>
    <row r="231" spans="1:14" ht="16.5" customHeight="1">
      <c r="A231" s="175"/>
      <c r="B231" s="271"/>
      <c r="C231" s="806"/>
      <c r="D231" s="807"/>
      <c r="E231" s="807"/>
      <c r="F231" s="807"/>
      <c r="G231" s="807"/>
      <c r="H231" s="807"/>
      <c r="I231" s="807"/>
      <c r="J231" s="807"/>
      <c r="K231" s="807"/>
      <c r="L231" s="808"/>
      <c r="M231" s="272"/>
      <c r="N231" s="175"/>
    </row>
    <row r="232" spans="1:14" ht="16.5" customHeight="1">
      <c r="A232" s="175"/>
      <c r="B232" s="271"/>
      <c r="C232" s="806"/>
      <c r="D232" s="807"/>
      <c r="E232" s="807"/>
      <c r="F232" s="807"/>
      <c r="G232" s="807"/>
      <c r="H232" s="807"/>
      <c r="I232" s="807"/>
      <c r="J232" s="807"/>
      <c r="K232" s="807"/>
      <c r="L232" s="808"/>
      <c r="M232" s="272"/>
      <c r="N232" s="175"/>
    </row>
    <row r="233" spans="1:14" ht="16.5" customHeight="1">
      <c r="A233" s="175"/>
      <c r="B233" s="271"/>
      <c r="C233" s="806"/>
      <c r="D233" s="807"/>
      <c r="E233" s="807"/>
      <c r="F233" s="807"/>
      <c r="G233" s="807"/>
      <c r="H233" s="807"/>
      <c r="I233" s="807"/>
      <c r="J233" s="807"/>
      <c r="K233" s="807"/>
      <c r="L233" s="808"/>
      <c r="M233" s="273"/>
      <c r="N233" s="175"/>
    </row>
    <row r="234" spans="1:14" ht="16.5" customHeight="1">
      <c r="A234" s="175"/>
      <c r="B234" s="271"/>
      <c r="C234" s="806"/>
      <c r="D234" s="807"/>
      <c r="E234" s="807"/>
      <c r="F234" s="807"/>
      <c r="G234" s="807"/>
      <c r="H234" s="807"/>
      <c r="I234" s="807"/>
      <c r="J234" s="807"/>
      <c r="K234" s="807"/>
      <c r="L234" s="808"/>
      <c r="M234" s="273"/>
      <c r="N234" s="175"/>
    </row>
    <row r="235" spans="1:14" ht="16.5" customHeight="1">
      <c r="A235" s="175"/>
      <c r="B235" s="271"/>
      <c r="C235" s="806"/>
      <c r="D235" s="807"/>
      <c r="E235" s="807"/>
      <c r="F235" s="807"/>
      <c r="G235" s="807"/>
      <c r="H235" s="807"/>
      <c r="I235" s="807"/>
      <c r="J235" s="807"/>
      <c r="K235" s="807"/>
      <c r="L235" s="808"/>
      <c r="M235" s="273"/>
      <c r="N235" s="175"/>
    </row>
    <row r="236" spans="1:14" ht="16.5" customHeight="1">
      <c r="A236" s="175"/>
      <c r="B236" s="271"/>
      <c r="C236" s="806"/>
      <c r="D236" s="807"/>
      <c r="E236" s="807"/>
      <c r="F236" s="807"/>
      <c r="G236" s="807"/>
      <c r="H236" s="807"/>
      <c r="I236" s="807"/>
      <c r="J236" s="807"/>
      <c r="K236" s="807"/>
      <c r="L236" s="808"/>
      <c r="M236" s="273"/>
      <c r="N236" s="175"/>
    </row>
    <row r="237" spans="1:14" ht="16.5" customHeight="1">
      <c r="A237" s="175"/>
      <c r="B237" s="271"/>
      <c r="C237" s="806"/>
      <c r="D237" s="807"/>
      <c r="E237" s="807"/>
      <c r="F237" s="807"/>
      <c r="G237" s="807"/>
      <c r="H237" s="807"/>
      <c r="I237" s="807"/>
      <c r="J237" s="807"/>
      <c r="K237" s="807"/>
      <c r="L237" s="808"/>
      <c r="M237" s="273"/>
      <c r="N237" s="175"/>
    </row>
    <row r="238" spans="1:14" ht="16.5" customHeight="1">
      <c r="A238" s="175"/>
      <c r="B238" s="271"/>
      <c r="C238" s="806"/>
      <c r="D238" s="807"/>
      <c r="E238" s="807"/>
      <c r="F238" s="807"/>
      <c r="G238" s="807"/>
      <c r="H238" s="807"/>
      <c r="I238" s="807"/>
      <c r="J238" s="807"/>
      <c r="K238" s="807"/>
      <c r="L238" s="808"/>
      <c r="M238" s="273"/>
      <c r="N238" s="175"/>
    </row>
    <row r="239" spans="1:14" ht="16.5" customHeight="1" thickBot="1">
      <c r="A239" s="175"/>
      <c r="B239" s="271"/>
      <c r="C239" s="809"/>
      <c r="D239" s="810"/>
      <c r="E239" s="810"/>
      <c r="F239" s="810"/>
      <c r="G239" s="810"/>
      <c r="H239" s="810"/>
      <c r="I239" s="810"/>
      <c r="J239" s="810"/>
      <c r="K239" s="810"/>
      <c r="L239" s="811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1036320</xdr:colOff>
                <xdr:row>61</xdr:row>
                <xdr:rowOff>213360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0</xdr:rowOff>
              </from>
              <to>
                <xdr:col>11</xdr:col>
                <xdr:colOff>1036320</xdr:colOff>
                <xdr:row>141</xdr:row>
                <xdr:rowOff>22860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1036320</xdr:colOff>
                <xdr:row>222</xdr:row>
                <xdr:rowOff>182880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(2)BXZXebhuWWfEtfnUGcTWlbJQUCuUFnF4xqP61+UR36WEOTmkF8R/1whBIm8rgBtpplLMbyk7
ck0JPaxatrwPbkHPC95fnNUtQyrHRoo4kAWAgm6VIq5OX6v7fQ3UDZx8eiy75awV+uhCXBit
xv7f1IjYuedQUSgUtohwPIRLmF1dyPNJf0Z/tctLAbeCOqgk8G/IYhBlGqX4rs6zKreoritV
S6ECMKBNydbZMisvzV</vt:lpwstr>
  </property>
  <property fmtid="{D5CDD505-2E9C-101B-9397-08002B2CF9AE}" pid="7" name="_2015_ms_pID_7253431">
    <vt:lpwstr>tlafs2T/MBApVThp2jnl9F3FIFwXn4ugtfXiwg8lmRWK03TZTlwgRx
EMH5T9LdTIfHTFAynbq3PrCebHaRehS0eBUsiqrwA4vViS/euSoRqWD2tkK0jlFEsh9AQQ3A
Dp1GCc3kHbg+6Rlen0c5NG3NGGRJj8gACpX6kDOjk+js2hzUTfwM8VocILlCSsPuYcs=</vt:lpwstr>
  </property>
</Properties>
</file>