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39xSites)\"/>
    </mc:Choice>
  </mc:AlternateContent>
  <bookViews>
    <workbookView xWindow="480" yWindow="3720" windowWidth="5580" windowHeight="1356" tabRatio="888" firstSheet="2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G.Drawing!$A$1:$N$246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H70" i="78" l="1"/>
  <c r="G70" i="78"/>
  <c r="I99" i="78"/>
  <c r="J15" i="77"/>
  <c r="L38" i="93"/>
  <c r="M85" i="94"/>
  <c r="L39" i="93"/>
  <c r="M86" i="94"/>
  <c r="L34" i="93"/>
  <c r="L33" i="93"/>
  <c r="L28" i="93"/>
  <c r="L27" i="93"/>
  <c r="M58" i="94"/>
  <c r="L29" i="93"/>
  <c r="M72" i="94"/>
  <c r="L30" i="93"/>
  <c r="L32" i="93"/>
  <c r="L31" i="93"/>
  <c r="M74" i="94"/>
  <c r="L22" i="93"/>
  <c r="L26" i="93"/>
  <c r="M55" i="94"/>
  <c r="L10" i="93"/>
  <c r="M3" i="94"/>
  <c r="L11" i="93"/>
  <c r="L45" i="93"/>
  <c r="M92" i="94"/>
  <c r="L23" i="93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80" i="94"/>
  <c r="M75" i="94"/>
  <c r="M73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M50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39" i="94"/>
  <c r="M53" i="94"/>
  <c r="H7" i="85"/>
  <c r="H7" i="84"/>
  <c r="H534" i="84"/>
  <c r="I7" i="82"/>
  <c r="J8" i="80"/>
  <c r="G7" i="78"/>
  <c r="H7" i="90"/>
  <c r="H64" i="90"/>
  <c r="H122" i="90"/>
  <c r="H170" i="85"/>
  <c r="H81" i="84"/>
  <c r="G64" i="78"/>
  <c r="H303" i="84"/>
  <c r="H88" i="85"/>
  <c r="H451" i="84"/>
  <c r="M117" i="18"/>
  <c r="K117" i="18"/>
  <c r="I7" i="17"/>
  <c r="M56" i="94"/>
  <c r="M78" i="94"/>
  <c r="M77" i="94"/>
  <c r="L25" i="93"/>
  <c r="M52" i="94"/>
  <c r="M43" i="94"/>
  <c r="M44" i="94"/>
  <c r="L24" i="93"/>
  <c r="M51" i="94"/>
  <c r="M4" i="94"/>
  <c r="H229" i="84"/>
  <c r="H155" i="84"/>
  <c r="H377" i="84"/>
</calcChain>
</file>

<file path=xl/sharedStrings.xml><?xml version="1.0" encoding="utf-8"?>
<sst xmlns="http://schemas.openxmlformats.org/spreadsheetml/2006/main" count="1693" uniqueCount="1072">
  <si>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</si>
  <si>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</si>
  <si>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</si>
  <si>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</si>
  <si>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</si>
  <si>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</si>
  <si>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</si>
  <si>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</si>
  <si>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</si>
  <si>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</si>
  <si>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</si>
  <si>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</si>
  <si>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</si>
  <si>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</si>
  <si>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</si>
  <si>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</si>
  <si>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</si>
  <si>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</si>
  <si>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</si>
  <si>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</si>
  <si>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</si>
  <si>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</si>
  <si>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</si>
  <si>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</si>
  <si>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</si>
  <si>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</si>
  <si>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</si>
  <si>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</si>
  <si>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</si>
  <si>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</si>
  <si>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</si>
  <si>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</si>
  <si>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</si>
  <si>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</si>
  <si>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</si>
  <si>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</si>
  <si>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</si>
  <si>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</si>
  <si>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</si>
  <si>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</si>
  <si>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</si>
  <si>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</si>
  <si>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</si>
  <si>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</si>
  <si>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</si>
  <si>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</si>
  <si>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</si>
  <si>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</si>
  <si>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</si>
  <si>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</si>
  <si>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</si>
  <si>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</si>
  <si>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</si>
  <si>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</si>
  <si>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</si>
  <si>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</si>
  <si>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</si>
  <si>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</si>
  <si>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</si>
  <si>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</si>
  <si>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</si>
  <si>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</si>
  <si>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</si>
  <si>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</si>
  <si>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</si>
  <si>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</si>
  <si>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</si>
  <si>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</si>
  <si>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</si>
  <si>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</si>
  <si>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</si>
  <si>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</si>
  <si>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</si>
  <si>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</si>
  <si>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</si>
  <si>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</si>
  <si>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</si>
  <si>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</si>
  <si>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</si>
  <si>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</si>
  <si>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</si>
  <si>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</si>
  <si>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</si>
  <si>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</si>
  <si>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</si>
  <si>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</si>
  <si>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</si>
  <si>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</si>
  <si>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</si>
  <si>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</si>
  <si>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</si>
  <si>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</si>
  <si>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</si>
  <si>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</si>
  <si>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</si>
  <si>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</si>
  <si>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</si>
  <si>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</si>
  <si>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</si>
  <si>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</si>
  <si>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</si>
  <si>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</si>
  <si>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</si>
  <si>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</si>
  <si>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</si>
  <si>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</si>
  <si>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</si>
  <si>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</si>
  <si>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</si>
  <si>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</si>
  <si>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</si>
  <si>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</si>
  <si>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</si>
  <si>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</si>
  <si>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</si>
  <si>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</si>
  <si>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</si>
  <si>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</si>
  <si>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</si>
  <si>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</si>
  <si>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</si>
  <si>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</si>
  <si>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</si>
  <si>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</si>
  <si>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</si>
  <si>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</si>
  <si>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</si>
  <si>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</si>
  <si>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</si>
  <si>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</si>
  <si>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</si>
  <si>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</si>
  <si>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</si>
  <si>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</si>
  <si>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</si>
  <si>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</si>
  <si>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</si>
  <si>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</si>
  <si>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</si>
  <si>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</si>
  <si>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</si>
  <si>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</si>
  <si>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</si>
  <si>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</si>
  <si>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</si>
  <si>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</si>
  <si>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</si>
  <si>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</si>
  <si>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</si>
  <si>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</si>
  <si>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</si>
  <si>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</si>
  <si>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</si>
  <si>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</si>
  <si>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</si>
  <si>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</si>
  <si>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</si>
  <si>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</si>
  <si>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</si>
  <si>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</si>
  <si>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</si>
  <si>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</si>
  <si>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</si>
  <si>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</si>
  <si>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</si>
  <si>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</si>
  <si>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</si>
  <si>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</si>
  <si>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</si>
  <si>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</si>
  <si>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</si>
  <si>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</si>
  <si>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</si>
  <si>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</si>
  <si>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</si>
  <si>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</si>
  <si>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</si>
  <si>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</si>
  <si>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</si>
  <si>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</si>
  <si>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</si>
  <si>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</si>
  <si>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</si>
  <si>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</si>
  <si>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</si>
  <si>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</si>
  <si>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</si>
  <si>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</si>
  <si>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</si>
  <si>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</si>
  <si>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</si>
  <si>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</si>
  <si>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</si>
  <si>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</si>
  <si>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</si>
  <si>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</si>
  <si>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</si>
  <si>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</si>
  <si>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</si>
  <si>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</si>
  <si>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</si>
  <si>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</si>
  <si>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</si>
  <si>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</si>
  <si>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</si>
  <si>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</si>
  <si>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</si>
  <si>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</si>
  <si>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</si>
  <si>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</si>
  <si>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</si>
  <si>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</si>
  <si>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</si>
  <si>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</si>
  <si>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</si>
  <si>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</si>
  <si>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</si>
  <si>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</si>
  <si>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</si>
  <si>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</si>
  <si>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</si>
  <si>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</si>
  <si>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</si>
  <si>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</si>
  <si>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</si>
  <si>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</si>
  <si>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</si>
  <si>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</si>
  <si>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</si>
  <si>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</si>
  <si>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</si>
  <si>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</si>
  <si>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</si>
  <si>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</si>
  <si>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</si>
  <si>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</si>
  <si>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</si>
  <si>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</si>
  <si>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</si>
  <si>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</si>
  <si>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</si>
  <si>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</si>
  <si>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</si>
  <si>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</si>
  <si>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</si>
  <si>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</si>
  <si>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</si>
  <si>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</si>
  <si>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</si>
  <si>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</si>
  <si>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</si>
  <si>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</si>
  <si>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</si>
  <si>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</si>
  <si>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</si>
  <si>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</si>
  <si>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</si>
  <si>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</si>
  <si>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</si>
  <si>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</si>
  <si>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</si>
  <si>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</si>
  <si>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</si>
  <si>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</si>
  <si>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</si>
  <si>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</si>
  <si>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</si>
  <si>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</si>
  <si>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</si>
  <si>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</si>
  <si>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</si>
  <si>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</si>
  <si>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</si>
  <si>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</si>
  <si>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</si>
  <si>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</si>
  <si>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</si>
  <si>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</si>
  <si>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</si>
  <si>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</si>
  <si>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</si>
  <si>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</si>
  <si>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</si>
  <si>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</si>
  <si>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</si>
  <si>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</si>
  <si>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</si>
  <si>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</si>
  <si>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</si>
  <si>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</si>
  <si>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</si>
  <si>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</si>
  <si>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</si>
  <si>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</si>
  <si>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</si>
  <si>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</si>
  <si>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</si>
  <si>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</si>
  <si>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</si>
  <si>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</si>
  <si>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</si>
  <si>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</si>
  <si>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</si>
  <si>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</si>
  <si>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</si>
  <si>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</si>
  <si>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</si>
  <si>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</si>
  <si>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</si>
  <si>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</si>
  <si>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</si>
  <si>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</si>
  <si>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</si>
  <si>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</si>
  <si>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</si>
  <si>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</si>
  <si>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</si>
  <si>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</si>
  <si>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</si>
  <si>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</si>
  <si>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</si>
  <si>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</si>
  <si>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</si>
  <si>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</si>
  <si>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</si>
  <si>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</si>
  <si>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</si>
  <si>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</si>
  <si>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</si>
  <si>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</si>
  <si>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</si>
  <si>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</si>
  <si>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</si>
  <si>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</si>
  <si>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</si>
  <si>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</si>
  <si>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</si>
  <si>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</si>
  <si>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</si>
  <si>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</si>
  <si>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</si>
  <si>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</si>
  <si>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</si>
  <si>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</si>
  <si>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</si>
  <si>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</si>
  <si>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</si>
  <si>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</si>
  <si>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</si>
  <si>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</si>
  <si>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</si>
  <si>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</si>
  <si>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</si>
  <si>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</si>
  <si>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</si>
  <si>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</si>
  <si>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</si>
  <si>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</si>
  <si>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</si>
  <si>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</si>
  <si>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</si>
  <si>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</si>
  <si>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</si>
  <si>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</si>
  <si>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</si>
  <si>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</si>
  <si>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</si>
  <si>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</si>
  <si>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</si>
  <si>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</si>
  <si>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</si>
  <si>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</si>
  <si>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</si>
  <si>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</si>
  <si>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</si>
  <si>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</si>
  <si>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</si>
  <si>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</si>
  <si>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</si>
  <si>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</si>
  <si>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</si>
  <si>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</si>
  <si>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</si>
  <si>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</si>
  <si>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</si>
  <si>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</si>
  <si>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</si>
  <si>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</si>
  <si>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</si>
  <si>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</si>
  <si>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</si>
  <si>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</si>
  <si>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</si>
  <si>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</si>
  <si>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</si>
  <si>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</si>
  <si>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</si>
  <si>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</si>
  <si>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</si>
  <si>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</si>
  <si>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</si>
  <si>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</si>
  <si>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</si>
  <si>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</si>
  <si>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</si>
  <si>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</si>
  <si>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</si>
  <si>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</si>
  <si>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</si>
  <si>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</si>
  <si>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</si>
  <si>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</si>
  <si>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</si>
  <si>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</si>
  <si>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</si>
  <si>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</si>
  <si>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</si>
  <si>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</si>
  <si>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</si>
  <si>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</si>
  <si>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</si>
  <si>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</si>
  <si>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</si>
  <si>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</si>
  <si>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</si>
  <si>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</si>
  <si>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</si>
  <si>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</si>
  <si>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</si>
  <si>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</si>
  <si>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</si>
  <si>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</si>
  <si>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</si>
  <si>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</si>
  <si>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</si>
  <si>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</si>
  <si>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</si>
  <si>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</si>
  <si>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</si>
  <si>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</si>
  <si>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</si>
  <si>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</si>
  <si>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</si>
  <si>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</si>
  <si>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</si>
  <si>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</si>
  <si>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</si>
  <si>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</si>
  <si>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</si>
  <si>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</si>
  <si>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</si>
  <si>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</si>
  <si>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</si>
  <si>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</si>
  <si>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</si>
  <si>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</si>
  <si>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</si>
  <si>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</si>
  <si>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</si>
  <si>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</si>
  <si>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</si>
  <si>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</si>
  <si>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</si>
  <si>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</si>
  <si>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</si>
  <si>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</si>
  <si>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</si>
  <si>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</si>
  <si>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</si>
  <si>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</si>
  <si>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</si>
  <si>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</si>
  <si>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</si>
  <si>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</si>
  <si>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</si>
  <si>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</si>
  <si>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</si>
  <si>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</si>
  <si>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</si>
  <si>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</si>
  <si>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</si>
  <si>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</si>
  <si>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</si>
  <si>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</si>
  <si>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</si>
  <si>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</si>
  <si>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</si>
  <si>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</si>
  <si>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</si>
  <si>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</si>
  <si>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</si>
  <si>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</si>
  <si>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</si>
  <si>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</si>
  <si>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</si>
  <si>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</si>
  <si>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</si>
  <si>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</si>
  <si>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</si>
  <si>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</si>
  <si>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</si>
  <si>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</si>
  <si>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</si>
  <si>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</si>
  <si>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</si>
  <si>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</si>
  <si>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</si>
  <si>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</si>
  <si>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</si>
  <si>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</si>
  <si>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</si>
  <si>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</si>
  <si>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</si>
  <si>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</si>
  <si>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</si>
  <si>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</si>
  <si>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</si>
  <si>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</si>
  <si>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</si>
  <si>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</si>
  <si>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</si>
  <si>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</si>
  <si>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</si>
  <si>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</si>
  <si>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</si>
  <si>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</si>
  <si>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</si>
  <si>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</si>
  <si>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</si>
  <si>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</si>
  <si>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</si>
  <si>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</si>
  <si>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</si>
  <si>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</si>
  <si>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</si>
  <si>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</si>
  <si>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</si>
  <si>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</si>
  <si>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</si>
  <si>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</si>
  <si>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</si>
  <si>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</si>
  <si>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</si>
  <si>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</si>
  <si>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</si>
  <si>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</si>
  <si>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</si>
  <si>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</si>
  <si>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</si>
  <si>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</si>
  <si>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</si>
  <si>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</si>
  <si>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</si>
  <si>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</si>
  <si>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</si>
  <si>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</si>
  <si>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</si>
  <si>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</si>
  <si>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</si>
  <si>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</si>
  <si>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</si>
  <si>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</si>
  <si>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</si>
  <si>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</si>
  <si>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</si>
  <si>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</si>
  <si>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</si>
  <si>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</si>
  <si>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</si>
  <si>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</si>
  <si>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</si>
  <si>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</si>
  <si>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</si>
  <si>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</si>
  <si>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</si>
  <si>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</si>
  <si>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</si>
  <si>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</si>
  <si>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</si>
  <si>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</si>
  <si>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</si>
  <si>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</si>
  <si>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</si>
  <si>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</si>
  <si>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</si>
  <si>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</si>
  <si>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</si>
  <si>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</si>
  <si>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</si>
  <si>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</si>
  <si>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</si>
  <si>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</si>
  <si>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</si>
  <si>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</si>
  <si>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</si>
  <si>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</si>
  <si>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</si>
  <si>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</si>
  <si>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</si>
  <si>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</si>
  <si>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</si>
  <si>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</si>
  <si>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</si>
  <si>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</si>
  <si>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</si>
  <si>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</si>
  <si>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</si>
  <si>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</si>
  <si>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</si>
  <si>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</si>
  <si>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</si>
  <si>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</si>
  <si>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</si>
  <si>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</si>
  <si>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</si>
  <si>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</si>
  <si>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</si>
  <si>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</si>
  <si>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</si>
  <si>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</si>
  <si>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</si>
  <si>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</si>
  <si>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</si>
  <si>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</si>
  <si>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</si>
  <si>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</si>
  <si>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</si>
  <si>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</si>
  <si>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</si>
  <si>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</si>
  <si>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</si>
  <si>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</si>
  <si>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</si>
  <si>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</si>
  <si>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</si>
  <si>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</si>
  <si>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</si>
  <si>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</si>
  <si>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</si>
  <si>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</si>
  <si>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</si>
  <si>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</si>
  <si>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</si>
  <si>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</si>
  <si>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</si>
  <si>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</si>
  <si>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</si>
  <si>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</si>
  <si>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</si>
  <si>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</si>
  <si>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</si>
  <si>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</si>
  <si>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</si>
  <si>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</si>
  <si>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</si>
  <si>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</si>
  <si>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</si>
  <si>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</si>
  <si>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</si>
  <si>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</si>
  <si>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</si>
  <si>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</si>
  <si>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</si>
  <si>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</si>
  <si>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</si>
  <si>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</si>
  <si>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</si>
  <si>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</si>
  <si>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</si>
  <si>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</si>
  <si>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</si>
  <si>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</si>
  <si>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</si>
  <si>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</si>
  <si>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</si>
  <si>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</si>
  <si>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</si>
  <si>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</si>
  <si>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</si>
  <si>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</si>
  <si>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</si>
  <si>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</si>
  <si>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</si>
  <si>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</si>
  <si>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</si>
  <si>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</si>
  <si>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</si>
  <si>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</si>
  <si>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</si>
  <si>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</si>
  <si>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</si>
  <si>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</si>
  <si>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</si>
  <si>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</si>
  <si>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</si>
  <si>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</si>
  <si>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</si>
  <si>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</si>
  <si>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</si>
  <si>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</si>
  <si>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</si>
  <si>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</si>
  <si>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</si>
  <si>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</si>
  <si>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</si>
  <si>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</si>
  <si>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</si>
  <si>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</si>
  <si>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</si>
  <si>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</si>
  <si>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</si>
  <si>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</si>
  <si>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</si>
  <si>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</si>
  <si>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</si>
  <si>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</si>
  <si>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</si>
  <si>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</si>
  <si>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</si>
  <si>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</si>
  <si>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</si>
  <si>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</si>
  <si>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</si>
  <si>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</si>
  <si>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</si>
  <si>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</si>
  <si>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</si>
  <si>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</si>
  <si>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</si>
  <si>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</si>
  <si>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</si>
  <si>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</si>
  <si>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</si>
  <si>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</si>
  <si>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</si>
  <si>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</si>
  <si>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</si>
  <si>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</si>
  <si>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</si>
  <si>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</si>
  <si>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</si>
  <si>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</si>
  <si>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</si>
  <si>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</si>
  <si>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</si>
  <si>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</si>
  <si>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</si>
  <si>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</si>
  <si>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</si>
  <si>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</si>
  <si>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</si>
  <si>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</si>
  <si>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</si>
  <si>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</si>
  <si>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</si>
  <si>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</si>
  <si>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</si>
  <si>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</si>
  <si>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</si>
  <si>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</si>
  <si>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</si>
  <si>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</si>
  <si>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</si>
  <si>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</si>
  <si>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</si>
  <si>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</si>
  <si>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</si>
  <si>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</si>
  <si>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</si>
  <si>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</si>
  <si>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</si>
  <si>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</si>
  <si>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</si>
  <si>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</si>
  <si>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</si>
  <si>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</si>
  <si>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</si>
  <si>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</si>
  <si>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</si>
  <si>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</si>
  <si>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</si>
  <si>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</si>
  <si>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</si>
  <si>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</si>
  <si>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</si>
  <si>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</si>
  <si>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</si>
  <si>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</si>
  <si>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</si>
  <si>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</si>
  <si>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</si>
  <si>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</si>
  <si>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</si>
  <si>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</si>
  <si>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</si>
  <si>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</si>
  <si>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</si>
  <si>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</si>
  <si>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</si>
  <si>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</si>
  <si>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</si>
  <si>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</si>
  <si>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</si>
  <si>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</si>
  <si>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</si>
  <si>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</si>
  <si>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</si>
  <si>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</si>
  <si>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</si>
  <si>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</si>
  <si>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</si>
  <si>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</si>
  <si>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</si>
  <si>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</si>
  <si>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</si>
  <si>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</si>
  <si>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</si>
  <si>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</si>
  <si>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</si>
  <si>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</si>
  <si>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</si>
  <si>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</si>
  <si>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</si>
  <si>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</si>
  <si>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</si>
  <si>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</si>
  <si>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</si>
  <si>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</si>
  <si>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</si>
  <si>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</si>
  <si>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</si>
  <si>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</si>
  <si>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</si>
  <si>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</si>
  <si>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</si>
  <si>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</si>
  <si>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</si>
  <si>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</si>
  <si>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</si>
  <si>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</si>
  <si>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</si>
  <si>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</si>
  <si>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</si>
  <si>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</si>
  <si>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</si>
  <si>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</si>
  <si>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</si>
  <si>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</si>
  <si>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</si>
  <si>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</si>
  <si>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</si>
  <si>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</si>
  <si>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</si>
  <si>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</si>
  <si>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</si>
  <si>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</si>
  <si>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</si>
  <si>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</si>
  <si>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</si>
  <si>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</si>
  <si>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</si>
  <si>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</si>
  <si>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</si>
  <si>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</si>
  <si>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</si>
  <si>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</si>
  <si>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</si>
  <si>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</si>
  <si>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</si>
  <si>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</si>
  <si>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</si>
  <si>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</si>
  <si>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</si>
  <si>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</si>
  <si>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</si>
  <si>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</si>
  <si>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</si>
  <si>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</si>
  <si>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</si>
  <si>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</si>
  <si>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</si>
  <si>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</si>
  <si>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</si>
  <si>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</si>
  <si>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</si>
  <si>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</si>
  <si>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</si>
  <si>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</si>
  <si>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</si>
  <si>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</si>
  <si>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</si>
  <si>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</si>
  <si>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</si>
  <si>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</si>
  <si>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</si>
  <si>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</si>
  <si>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</si>
  <si>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</si>
  <si>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</si>
  <si>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</si>
  <si>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</si>
  <si>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</si>
  <si>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</si>
  <si>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</si>
  <si>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</si>
  <si>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</si>
  <si>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</si>
  <si>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</si>
  <si>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</si>
  <si>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</si>
  <si>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</si>
  <si>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</si>
  <si>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</si>
  <si>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</si>
  <si>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</si>
  <si>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</si>
  <si>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</si>
  <si>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</si>
  <si>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</si>
  <si>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</si>
  <si>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</si>
  <si>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</si>
  <si>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</si>
  <si>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</si>
  <si>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</si>
  <si>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</si>
  <si>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</si>
  <si>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</si>
  <si>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</si>
  <si>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</si>
  <si>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</si>
  <si>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</si>
  <si>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</si>
  <si>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</si>
  <si>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</si>
  <si>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</si>
  <si>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</si>
  <si>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</si>
  <si>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</si>
  <si>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</si>
  <si>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</si>
  <si>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</si>
  <si>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</si>
  <si>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</si>
  <si>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</si>
  <si>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</si>
  <si>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</si>
  <si>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</si>
  <si>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</si>
  <si>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</si>
  <si>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</si>
  <si>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</si>
  <si>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</si>
  <si>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</si>
  <si>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</si>
  <si>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</si>
  <si>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</si>
  <si>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</si>
  <si>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</si>
  <si>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</si>
  <si>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</si>
  <si>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</si>
  <si>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</si>
  <si>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</si>
  <si>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</si>
  <si>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</si>
  <si>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</si>
  <si>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</si>
  <si>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</si>
  <si>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</si>
  <si>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</si>
  <si>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</si>
  <si>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</si>
  <si>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</si>
  <si>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</si>
  <si>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</si>
  <si>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</si>
  <si>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</si>
  <si>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</si>
  <si>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</si>
  <si>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</si>
  <si>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</si>
  <si>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</si>
  <si>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</si>
  <si>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</si>
  <si>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</si>
  <si>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</si>
  <si>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</si>
  <si>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</si>
  <si>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</si>
  <si>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</si>
  <si>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BBU3900</t>
    <phoneticPr fontId="27" type="noConversion"/>
  </si>
  <si>
    <t>RRU RF Cable Pakage(5m)</t>
    <phoneticPr fontId="60" type="noConversion"/>
  </si>
  <si>
    <t>Eltek</t>
  </si>
  <si>
    <t>FLAT PACK 2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</si>
  <si>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</si>
  <si>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</si>
  <si>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</si>
  <si>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</si>
  <si>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5m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</si>
  <si>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</si>
  <si>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</si>
  <si>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</si>
  <si>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</si>
  <si>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</si>
  <si>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</si>
  <si>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</si>
  <si>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</si>
  <si>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</si>
  <si>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</si>
  <si>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</si>
  <si>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</si>
  <si>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</si>
  <si>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</si>
  <si>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</si>
  <si>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</si>
  <si>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3-Expasion Fundation</t>
  </si>
  <si>
    <t>2-New Fundation</t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</si>
  <si>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</si>
  <si>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</si>
  <si>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</si>
  <si>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</si>
  <si>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</si>
  <si>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</si>
  <si>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</si>
  <si>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</si>
  <si>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</si>
  <si>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</si>
  <si>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</si>
  <si>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</si>
  <si>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</si>
  <si>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</si>
  <si>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</si>
  <si>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</si>
  <si>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</si>
  <si>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</si>
  <si>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</si>
  <si>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</si>
  <si>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</si>
  <si>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</si>
  <si>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</si>
  <si>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</si>
  <si>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</si>
  <si>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</si>
  <si>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</si>
  <si>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</si>
  <si>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</si>
  <si>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ETL</t>
    <phoneticPr fontId="27" type="noConversion"/>
  </si>
  <si>
    <t>Self built</t>
  </si>
  <si>
    <t>2m</t>
    <phoneticPr fontId="27" type="noConversion"/>
  </si>
  <si>
    <t>ground</t>
    <phoneticPr fontId="27" type="noConversion"/>
  </si>
  <si>
    <t>3-phase</t>
  </si>
  <si>
    <t>4*16mm²</t>
    <phoneticPr fontId="27" type="noConversion"/>
  </si>
  <si>
    <t>60A</t>
    <phoneticPr fontId="27" type="noConversion"/>
  </si>
  <si>
    <t>63A*2+32A*3+16A*4</t>
    <phoneticPr fontId="27" type="noConversion"/>
  </si>
  <si>
    <t>SWAP G900 Antenna</t>
  </si>
  <si>
    <t>6 Port</t>
  </si>
  <si>
    <t>900</t>
    <phoneticPr fontId="27" type="noConversion"/>
  </si>
  <si>
    <t>LB11319_BanLee</t>
    <phoneticPr fontId="27" type="noConversion"/>
  </si>
  <si>
    <t>LB11319</t>
    <phoneticPr fontId="27" type="noConversion"/>
  </si>
  <si>
    <t>BanLee</t>
    <phoneticPr fontId="27" type="noConversion"/>
  </si>
  <si>
    <t>500m</t>
    <phoneticPr fontId="27" type="noConversion"/>
  </si>
  <si>
    <t>1,56</t>
    <phoneticPr fontId="27" type="noConversion"/>
  </si>
  <si>
    <t>6-GFM-200M</t>
    <phoneticPr fontId="27" type="noConversion"/>
  </si>
  <si>
    <t>32A*3+16A*4</t>
    <phoneticPr fontId="27" type="noConversion"/>
  </si>
  <si>
    <t>63A*2</t>
    <phoneticPr fontId="27" type="noConversion"/>
  </si>
  <si>
    <t>MOBI</t>
    <phoneticPr fontId="27" type="noConversion"/>
  </si>
  <si>
    <t>B</t>
    <phoneticPr fontId="27" type="noConversion"/>
  </si>
  <si>
    <t>C</t>
    <phoneticPr fontId="27" type="noConversion"/>
  </si>
  <si>
    <t>A</t>
    <phoneticPr fontId="27" type="noConversion"/>
  </si>
  <si>
    <t>GRRU900B</t>
    <phoneticPr fontId="27" type="noConversion"/>
  </si>
  <si>
    <t>62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</si>
</sst>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30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49" fontId="52" fillId="0" borderId="17" xfId="32" applyNumberFormat="1" applyFont="1" applyFill="1" applyBorder="1" applyAlignment="1">
      <alignment horizontal="center" vertical="center" wrapText="1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94" fillId="10" borderId="61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4" fillId="14" borderId="49" xfId="26" applyFont="1" applyFill="1" applyBorder="1" applyAlignment="1" applyProtection="1">
      <alignment horizontal="center" vertical="center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44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94" fillId="0" borderId="61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82" xfId="26" applyFont="1" applyFill="1" applyBorder="1" applyAlignment="1" applyProtection="1">
      <alignment horizontal="center" vertical="center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68" xfId="26" applyFill="1" applyBorder="1" applyAlignment="1">
      <alignment horizont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49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37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90" xfId="32" applyNumberFormat="1" applyFont="1" applyBorder="1" applyAlignment="1">
      <alignment horizontal="center" vertical="center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0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180" fontId="68" fillId="15" borderId="17" xfId="32" applyFont="1" applyFill="1" applyBorder="1" applyAlignment="1">
      <alignment horizontal="center" vertical="center" wrapText="1"/>
    </xf>
    <xf numFmtId="180" fontId="68" fillId="13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180" fontId="77" fillId="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7" fillId="10" borderId="17" xfId="32" applyFont="1" applyFill="1" applyBorder="1" applyAlignment="1">
      <alignment vertical="center" wrapText="1"/>
    </xf>
    <xf numFmtId="180" fontId="52" fillId="1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52" fillId="10" borderId="77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3" fillId="0" borderId="17" xfId="6" applyFont="1" applyBorder="1" applyAlignment="1">
      <alignment horizontal="center" vertic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28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jpeg"/><Relationship Id="rId3" Type="http://schemas.openxmlformats.org/officeDocument/2006/relationships/image" Target="../media/image5.png"/><Relationship Id="rId7" Type="http://schemas.openxmlformats.org/officeDocument/2006/relationships/image" Target="../media/image12.jpeg"/><Relationship Id="rId2" Type="http://schemas.openxmlformats.org/officeDocument/2006/relationships/image" Target="../media/image9.jpeg"/><Relationship Id="rId1" Type="http://schemas.openxmlformats.org/officeDocument/2006/relationships/image" Target="../media/image8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10" Type="http://schemas.openxmlformats.org/officeDocument/2006/relationships/image" Target="../media/image15.jpeg"/><Relationship Id="rId4" Type="http://schemas.openxmlformats.org/officeDocument/2006/relationships/image" Target="../media/image6.png"/><Relationship Id="rId9" Type="http://schemas.openxmlformats.org/officeDocument/2006/relationships/image" Target="../media/image1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0" Type="http://schemas.openxmlformats.org/officeDocument/2006/relationships/image" Target="../media/image23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Relationship Id="rId14" Type="http://schemas.openxmlformats.org/officeDocument/2006/relationships/image" Target="../media/image2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13" Type="http://schemas.openxmlformats.org/officeDocument/2006/relationships/image" Target="../media/image38.jpeg"/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12" Type="http://schemas.openxmlformats.org/officeDocument/2006/relationships/image" Target="../media/image37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31.jpeg"/><Relationship Id="rId11" Type="http://schemas.openxmlformats.org/officeDocument/2006/relationships/image" Target="../media/image36.jpeg"/><Relationship Id="rId5" Type="http://schemas.openxmlformats.org/officeDocument/2006/relationships/image" Target="../media/image30.jpeg"/><Relationship Id="rId10" Type="http://schemas.openxmlformats.org/officeDocument/2006/relationships/image" Target="../media/image35.jpeg"/><Relationship Id="rId4" Type="http://schemas.openxmlformats.org/officeDocument/2006/relationships/image" Target="../media/image29.pn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13" Type="http://schemas.openxmlformats.org/officeDocument/2006/relationships/image" Target="../media/image50.jpeg"/><Relationship Id="rId18" Type="http://schemas.openxmlformats.org/officeDocument/2006/relationships/image" Target="../media/image55.jpeg"/><Relationship Id="rId3" Type="http://schemas.openxmlformats.org/officeDocument/2006/relationships/image" Target="../media/image5.png"/><Relationship Id="rId7" Type="http://schemas.openxmlformats.org/officeDocument/2006/relationships/image" Target="../media/image44.jpeg"/><Relationship Id="rId12" Type="http://schemas.openxmlformats.org/officeDocument/2006/relationships/image" Target="../media/image49.jpeg"/><Relationship Id="rId17" Type="http://schemas.openxmlformats.org/officeDocument/2006/relationships/image" Target="../media/image54.jpeg"/><Relationship Id="rId2" Type="http://schemas.openxmlformats.org/officeDocument/2006/relationships/image" Target="../media/image41.png"/><Relationship Id="rId16" Type="http://schemas.openxmlformats.org/officeDocument/2006/relationships/image" Target="../media/image53.jpeg"/><Relationship Id="rId20" Type="http://schemas.openxmlformats.org/officeDocument/2006/relationships/image" Target="../media/image57.jpeg"/><Relationship Id="rId1" Type="http://schemas.openxmlformats.org/officeDocument/2006/relationships/image" Target="../media/image40.jpeg"/><Relationship Id="rId6" Type="http://schemas.openxmlformats.org/officeDocument/2006/relationships/image" Target="../media/image43.jpeg"/><Relationship Id="rId11" Type="http://schemas.openxmlformats.org/officeDocument/2006/relationships/image" Target="../media/image48.jpeg"/><Relationship Id="rId5" Type="http://schemas.openxmlformats.org/officeDocument/2006/relationships/image" Target="../media/image42.jpeg"/><Relationship Id="rId15" Type="http://schemas.openxmlformats.org/officeDocument/2006/relationships/image" Target="../media/image52.jpeg"/><Relationship Id="rId10" Type="http://schemas.openxmlformats.org/officeDocument/2006/relationships/image" Target="../media/image47.jpeg"/><Relationship Id="rId19" Type="http://schemas.openxmlformats.org/officeDocument/2006/relationships/image" Target="../media/image56.jpeg"/><Relationship Id="rId4" Type="http://schemas.openxmlformats.org/officeDocument/2006/relationships/image" Target="../media/image6.png"/><Relationship Id="rId9" Type="http://schemas.openxmlformats.org/officeDocument/2006/relationships/image" Target="../media/image46.jpeg"/><Relationship Id="rId14" Type="http://schemas.openxmlformats.org/officeDocument/2006/relationships/image" Target="../media/image51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0.emf"/><Relationship Id="rId2" Type="http://schemas.openxmlformats.org/officeDocument/2006/relationships/image" Target="../media/image59.emf"/><Relationship Id="rId1" Type="http://schemas.openxmlformats.org/officeDocument/2006/relationships/image" Target="../media/image58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106804</xdr:colOff>
      <xdr:row>7</xdr:row>
      <xdr:rowOff>81556</xdr:rowOff>
    </xdr:from>
    <xdr:to>
      <xdr:col>26</xdr:col>
      <xdr:colOff>33616</xdr:colOff>
      <xdr:row>17</xdr:row>
      <xdr:rowOff>1202766</xdr:rowOff>
    </xdr:to>
    <xdr:pic>
      <xdr:nvPicPr>
        <xdr:cNvPr id="6" name="Imagen 2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504863" y="2121027"/>
          <a:ext cx="2918782" cy="518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709082</xdr:colOff>
      <xdr:row>29</xdr:row>
      <xdr:rowOff>87963</xdr:rowOff>
    </xdr:from>
    <xdr:to>
      <xdr:col>4</xdr:col>
      <xdr:colOff>634999</xdr:colOff>
      <xdr:row>50</xdr:row>
      <xdr:rowOff>42332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9" y="6120463"/>
          <a:ext cx="2370667" cy="373261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 editAs="oneCell">
    <xdr:from>
      <xdr:col>5</xdr:col>
      <xdr:colOff>560918</xdr:colOff>
      <xdr:row>29</xdr:row>
      <xdr:rowOff>84666</xdr:rowOff>
    </xdr:from>
    <xdr:to>
      <xdr:col>10</xdr:col>
      <xdr:colOff>63500</xdr:colOff>
      <xdr:row>50</xdr:row>
      <xdr:rowOff>179771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3418" y="6117166"/>
          <a:ext cx="2868082" cy="3873355"/>
        </a:xfrm>
        <a:prstGeom prst="rect">
          <a:avLst/>
        </a:prstGeom>
      </xdr:spPr>
    </xdr:pic>
    <xdr:clientData/>
  </xdr:twoCellAnchor>
  <xdr:twoCellAnchor>
    <xdr:from>
      <xdr:col>7</xdr:col>
      <xdr:colOff>698500</xdr:colOff>
      <xdr:row>46</xdr:row>
      <xdr:rowOff>84665</xdr:rowOff>
    </xdr:from>
    <xdr:to>
      <xdr:col>8</xdr:col>
      <xdr:colOff>391584</xdr:colOff>
      <xdr:row>50</xdr:row>
      <xdr:rowOff>74081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>
          <a:off x="5132917" y="9175748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264582</xdr:colOff>
      <xdr:row>41</xdr:row>
      <xdr:rowOff>31750</xdr:rowOff>
    </xdr:from>
    <xdr:to>
      <xdr:col>3</xdr:col>
      <xdr:colOff>550333</xdr:colOff>
      <xdr:row>44</xdr:row>
      <xdr:rowOff>172629</xdr:rowOff>
    </xdr:to>
    <xdr:sp macro="" textlink="">
      <xdr:nvSpPr>
        <xdr:cNvPr id="11" name="箭头: 上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SpPr/>
      </xdr:nvSpPr>
      <xdr:spPr>
        <a:xfrm>
          <a:off x="2074332" y="8223250"/>
          <a:ext cx="285751" cy="680629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196374</xdr:colOff>
      <xdr:row>38</xdr:row>
      <xdr:rowOff>0</xdr:rowOff>
    </xdr:from>
    <xdr:to>
      <xdr:col>8</xdr:col>
      <xdr:colOff>608507</xdr:colOff>
      <xdr:row>52</xdr:row>
      <xdr:rowOff>123265</xdr:rowOff>
    </xdr:to>
    <xdr:pic>
      <xdr:nvPicPr>
        <xdr:cNvPr id="83" name="Picture 22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0433" y="7104529"/>
          <a:ext cx="4681574" cy="2633383"/>
        </a:xfrm>
        <a:prstGeom prst="rect">
          <a:avLst/>
        </a:prstGeom>
      </xdr:spPr>
    </xdr:pic>
    <xdr:clientData/>
  </xdr:twoCellAnchor>
  <xdr:twoCellAnchor editAs="oneCell">
    <xdr:from>
      <xdr:col>3</xdr:col>
      <xdr:colOff>375166</xdr:colOff>
      <xdr:row>124</xdr:row>
      <xdr:rowOff>163230</xdr:rowOff>
    </xdr:from>
    <xdr:to>
      <xdr:col>6</xdr:col>
      <xdr:colOff>235323</xdr:colOff>
      <xdr:row>150</xdr:row>
      <xdr:rowOff>153679</xdr:rowOff>
    </xdr:to>
    <xdr:pic>
      <xdr:nvPicPr>
        <xdr:cNvPr id="111" name="Picture 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225" y="23493877"/>
          <a:ext cx="2616804" cy="4652096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10215682" y="29961008"/>
          <a:ext cx="367553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480198" y="29488543"/>
          <a:ext cx="1876777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7</xdr:col>
      <xdr:colOff>806822</xdr:colOff>
      <xdr:row>9</xdr:row>
      <xdr:rowOff>77940</xdr:rowOff>
    </xdr:from>
    <xdr:to>
      <xdr:col>10</xdr:col>
      <xdr:colOff>289531</xdr:colOff>
      <xdr:row>26</xdr:row>
      <xdr:rowOff>134469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9881" y="1926911"/>
          <a:ext cx="1746297" cy="3104529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9</xdr:row>
      <xdr:rowOff>96874</xdr:rowOff>
    </xdr:from>
    <xdr:to>
      <xdr:col>5</xdr:col>
      <xdr:colOff>571499</xdr:colOff>
      <xdr:row>26</xdr:row>
      <xdr:rowOff>116794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945845"/>
          <a:ext cx="1725705" cy="3067920"/>
        </a:xfrm>
        <a:prstGeom prst="rect">
          <a:avLst/>
        </a:prstGeom>
      </xdr:spPr>
    </xdr:pic>
    <xdr:clientData/>
  </xdr:twoCellAnchor>
  <xdr:twoCellAnchor>
    <xdr:from>
      <xdr:col>6</xdr:col>
      <xdr:colOff>280147</xdr:colOff>
      <xdr:row>43</xdr:row>
      <xdr:rowOff>58552</xdr:rowOff>
    </xdr:from>
    <xdr:to>
      <xdr:col>7</xdr:col>
      <xdr:colOff>589430</xdr:colOff>
      <xdr:row>44</xdr:row>
      <xdr:rowOff>56030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>
          <a:stCxn id="67" idx="1"/>
        </xdr:cNvCxnSpPr>
      </xdr:nvCxnSpPr>
      <xdr:spPr>
        <a:xfrm flipH="1">
          <a:off x="3910853" y="8059552"/>
          <a:ext cx="981636" cy="1767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145677</xdr:colOff>
      <xdr:row>66</xdr:row>
      <xdr:rowOff>40963</xdr:rowOff>
    </xdr:from>
    <xdr:to>
      <xdr:col>5</xdr:col>
      <xdr:colOff>627528</xdr:colOff>
      <xdr:row>83</xdr:row>
      <xdr:rowOff>120648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6412" y="12434669"/>
          <a:ext cx="1759322" cy="3127685"/>
        </a:xfrm>
        <a:prstGeom prst="rect">
          <a:avLst/>
        </a:prstGeom>
      </xdr:spPr>
    </xdr:pic>
    <xdr:clientData/>
  </xdr:twoCellAnchor>
  <xdr:twoCellAnchor editAs="oneCell">
    <xdr:from>
      <xdr:col>7</xdr:col>
      <xdr:colOff>122495</xdr:colOff>
      <xdr:row>70</xdr:row>
      <xdr:rowOff>131694</xdr:rowOff>
    </xdr:from>
    <xdr:to>
      <xdr:col>10</xdr:col>
      <xdr:colOff>951685</xdr:colOff>
      <xdr:row>80</xdr:row>
      <xdr:rowOff>78440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5554" y="13242576"/>
          <a:ext cx="3092778" cy="1739688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145678</xdr:colOff>
      <xdr:row>88</xdr:row>
      <xdr:rowOff>151677</xdr:rowOff>
    </xdr:from>
    <xdr:to>
      <xdr:col>6</xdr:col>
      <xdr:colOff>593911</xdr:colOff>
      <xdr:row>100</xdr:row>
      <xdr:rowOff>99148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060" y="16512265"/>
          <a:ext cx="3731557" cy="2099001"/>
        </a:xfrm>
        <a:prstGeom prst="rect">
          <a:avLst/>
        </a:prstGeom>
      </xdr:spPr>
    </xdr:pic>
    <xdr:clientData/>
  </xdr:twoCellAnchor>
  <xdr:twoCellAnchor editAs="oneCell">
    <xdr:from>
      <xdr:col>7</xdr:col>
      <xdr:colOff>829235</xdr:colOff>
      <xdr:row>85</xdr:row>
      <xdr:rowOff>58649</xdr:rowOff>
    </xdr:from>
    <xdr:to>
      <xdr:col>10</xdr:col>
      <xdr:colOff>324970</xdr:colOff>
      <xdr:row>102</xdr:row>
      <xdr:rowOff>138336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xmlns="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2294" y="15881355"/>
          <a:ext cx="1759323" cy="3127687"/>
        </a:xfrm>
        <a:prstGeom prst="rect">
          <a:avLst/>
        </a:prstGeom>
      </xdr:spPr>
    </xdr:pic>
    <xdr:clientData/>
  </xdr:twoCellAnchor>
  <xdr:twoCellAnchor>
    <xdr:from>
      <xdr:col>4</xdr:col>
      <xdr:colOff>369794</xdr:colOff>
      <xdr:row>127</xdr:row>
      <xdr:rowOff>89647</xdr:rowOff>
    </xdr:from>
    <xdr:to>
      <xdr:col>5</xdr:col>
      <xdr:colOff>168086</xdr:colOff>
      <xdr:row>145</xdr:row>
      <xdr:rowOff>11204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1770529" y="23958176"/>
          <a:ext cx="1075763" cy="3148852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100853</xdr:colOff>
      <xdr:row>131</xdr:row>
      <xdr:rowOff>112060</xdr:rowOff>
    </xdr:from>
    <xdr:to>
      <xdr:col>6</xdr:col>
      <xdr:colOff>649942</xdr:colOff>
      <xdr:row>134</xdr:row>
      <xdr:rowOff>145677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779059" y="24697766"/>
          <a:ext cx="1501589" cy="571499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60735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7</xdr:col>
      <xdr:colOff>589430</xdr:colOff>
      <xdr:row>42</xdr:row>
      <xdr:rowOff>6164</xdr:rowOff>
    </xdr:from>
    <xdr:to>
      <xdr:col>10</xdr:col>
      <xdr:colOff>14006</xdr:colOff>
      <xdr:row>44</xdr:row>
      <xdr:rowOff>110939</xdr:rowOff>
    </xdr:to>
    <xdr:sp macro="" textlink="">
      <xdr:nvSpPr>
        <xdr:cNvPr id="67" name="TextBox 122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 txBox="1"/>
      </xdr:nvSpPr>
      <xdr:spPr>
        <a:xfrm>
          <a:off x="4892489" y="7827870"/>
          <a:ext cx="1688164" cy="46336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zh-CN" sz="11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+mn-lt"/>
              <a:ea typeface="+mn-ea"/>
              <a:cs typeface="+mn-cs"/>
            </a:rPr>
            <a:t>Change Existing AC Breaker to 50A Breaker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7</xdr:col>
      <xdr:colOff>55377</xdr:colOff>
      <xdr:row>11</xdr:row>
      <xdr:rowOff>127476</xdr:rowOff>
    </xdr:from>
    <xdr:to>
      <xdr:col>10</xdr:col>
      <xdr:colOff>989273</xdr:colOff>
      <xdr:row>22</xdr:row>
      <xdr:rowOff>66453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2906" y="2220761"/>
          <a:ext cx="3005030" cy="2253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55377</xdr:colOff>
      <xdr:row>11</xdr:row>
      <xdr:rowOff>110779</xdr:rowOff>
    </xdr:from>
    <xdr:to>
      <xdr:col>14</xdr:col>
      <xdr:colOff>978309</xdr:colOff>
      <xdr:row>22</xdr:row>
      <xdr:rowOff>66452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4505" y="2204064"/>
          <a:ext cx="3027292" cy="2270469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26</xdr:row>
      <xdr:rowOff>115289</xdr:rowOff>
    </xdr:from>
    <xdr:to>
      <xdr:col>5</xdr:col>
      <xdr:colOff>972297</xdr:colOff>
      <xdr:row>37</xdr:row>
      <xdr:rowOff>33226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383" y="5309737"/>
          <a:ext cx="2976978" cy="2232733"/>
        </a:xfrm>
        <a:prstGeom prst="rect">
          <a:avLst/>
        </a:prstGeom>
      </xdr:spPr>
    </xdr:pic>
    <xdr:clientData/>
  </xdr:twoCellAnchor>
  <xdr:twoCellAnchor editAs="oneCell">
    <xdr:from>
      <xdr:col>7</xdr:col>
      <xdr:colOff>88606</xdr:colOff>
      <xdr:row>26</xdr:row>
      <xdr:rowOff>150012</xdr:rowOff>
    </xdr:from>
    <xdr:to>
      <xdr:col>10</xdr:col>
      <xdr:colOff>948152</xdr:colOff>
      <xdr:row>37</xdr:row>
      <xdr:rowOff>33226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6135" y="5344460"/>
          <a:ext cx="2930680" cy="2198010"/>
        </a:xfrm>
        <a:prstGeom prst="rect">
          <a:avLst/>
        </a:prstGeom>
      </xdr:spPr>
    </xdr:pic>
    <xdr:clientData/>
  </xdr:twoCellAnchor>
  <xdr:twoCellAnchor editAs="oneCell">
    <xdr:from>
      <xdr:col>3</xdr:col>
      <xdr:colOff>44302</xdr:colOff>
      <xdr:row>41</xdr:row>
      <xdr:rowOff>133546</xdr:rowOff>
    </xdr:from>
    <xdr:to>
      <xdr:col>5</xdr:col>
      <xdr:colOff>1010714</xdr:colOff>
      <xdr:row>52</xdr:row>
      <xdr:rowOff>121830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005" y="8418081"/>
          <a:ext cx="3070773" cy="2303080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66453</xdr:colOff>
      <xdr:row>41</xdr:row>
      <xdr:rowOff>125981</xdr:rowOff>
    </xdr:from>
    <xdr:to>
      <xdr:col>14</xdr:col>
      <xdr:colOff>998650</xdr:colOff>
      <xdr:row>52</xdr:row>
      <xdr:rowOff>88603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5581" y="8410516"/>
          <a:ext cx="3036557" cy="2277418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121831</xdr:colOff>
      <xdr:row>56</xdr:row>
      <xdr:rowOff>129626</xdr:rowOff>
    </xdr:from>
    <xdr:to>
      <xdr:col>5</xdr:col>
      <xdr:colOff>975334</xdr:colOff>
      <xdr:row>67</xdr:row>
      <xdr:rowOff>33227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xmlns="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534" y="11504248"/>
          <a:ext cx="2957864" cy="2218398"/>
        </a:xfrm>
        <a:prstGeom prst="rect">
          <a:avLst/>
        </a:prstGeom>
      </xdr:spPr>
    </xdr:pic>
    <xdr:clientData/>
  </xdr:twoCellAnchor>
  <xdr:twoCellAnchor editAs="oneCell">
    <xdr:from>
      <xdr:col>12</xdr:col>
      <xdr:colOff>88605</xdr:colOff>
      <xdr:row>56</xdr:row>
      <xdr:rowOff>150825</xdr:rowOff>
    </xdr:from>
    <xdr:to>
      <xdr:col>14</xdr:col>
      <xdr:colOff>958145</xdr:colOff>
      <xdr:row>67</xdr:row>
      <xdr:rowOff>66453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7733" y="11525447"/>
          <a:ext cx="2973900" cy="2230425"/>
        </a:xfrm>
        <a:prstGeom prst="rect">
          <a:avLst/>
        </a:prstGeom>
      </xdr:spPr>
    </xdr:pic>
    <xdr:clientData/>
  </xdr:twoCellAnchor>
  <xdr:twoCellAnchor editAs="oneCell">
    <xdr:from>
      <xdr:col>7</xdr:col>
      <xdr:colOff>66454</xdr:colOff>
      <xdr:row>56</xdr:row>
      <xdr:rowOff>155703</xdr:rowOff>
    </xdr:from>
    <xdr:to>
      <xdr:col>10</xdr:col>
      <xdr:colOff>992252</xdr:colOff>
      <xdr:row>67</xdr:row>
      <xdr:rowOff>88605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3983" y="11530325"/>
          <a:ext cx="2996932" cy="2247699"/>
        </a:xfrm>
        <a:prstGeom prst="rect">
          <a:avLst/>
        </a:prstGeom>
      </xdr:spPr>
    </xdr:pic>
    <xdr:clientData/>
  </xdr:twoCellAnchor>
  <xdr:twoCellAnchor editAs="oneCell">
    <xdr:from>
      <xdr:col>3</xdr:col>
      <xdr:colOff>43533</xdr:colOff>
      <xdr:row>11</xdr:row>
      <xdr:rowOff>155058</xdr:rowOff>
    </xdr:from>
    <xdr:to>
      <xdr:col>5</xdr:col>
      <xdr:colOff>1007877</xdr:colOff>
      <xdr:row>22</xdr:row>
      <xdr:rowOff>141791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236" y="2248343"/>
          <a:ext cx="3068705" cy="2301529"/>
        </a:xfrm>
        <a:prstGeom prst="rect">
          <a:avLst/>
        </a:prstGeom>
      </xdr:spPr>
    </xdr:pic>
    <xdr:clientData/>
  </xdr:twoCellAnchor>
  <xdr:twoCellAnchor editAs="oneCell">
    <xdr:from>
      <xdr:col>12</xdr:col>
      <xdr:colOff>115302</xdr:colOff>
      <xdr:row>26</xdr:row>
      <xdr:rowOff>177209</xdr:rowOff>
    </xdr:from>
    <xdr:to>
      <xdr:col>14</xdr:col>
      <xdr:colOff>863894</xdr:colOff>
      <xdr:row>37</xdr:row>
      <xdr:rowOff>2127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4430" y="5371657"/>
          <a:ext cx="2852952" cy="2139714"/>
        </a:xfrm>
        <a:prstGeom prst="rect">
          <a:avLst/>
        </a:prstGeom>
      </xdr:spPr>
    </xdr:pic>
    <xdr:clientData/>
  </xdr:twoCellAnchor>
  <xdr:twoCellAnchor editAs="oneCell">
    <xdr:from>
      <xdr:col>7</xdr:col>
      <xdr:colOff>156177</xdr:colOff>
      <xdr:row>42</xdr:row>
      <xdr:rowOff>11075</xdr:rowOff>
    </xdr:from>
    <xdr:to>
      <xdr:col>10</xdr:col>
      <xdr:colOff>919273</xdr:colOff>
      <xdr:row>52</xdr:row>
      <xdr:rowOff>32387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3706" y="8506046"/>
          <a:ext cx="2834230" cy="212567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767554</xdr:colOff>
      <xdr:row>42</xdr:row>
      <xdr:rowOff>89650</xdr:rowOff>
    </xdr:from>
    <xdr:to>
      <xdr:col>4</xdr:col>
      <xdr:colOff>106101</xdr:colOff>
      <xdr:row>54</xdr:row>
      <xdr:rowOff>104049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6" y="8583709"/>
          <a:ext cx="1445253" cy="2569340"/>
        </a:xfrm>
        <a:prstGeom prst="rect">
          <a:avLst/>
        </a:prstGeom>
      </xdr:spPr>
    </xdr:pic>
    <xdr:clientData/>
  </xdr:twoCellAnchor>
  <xdr:twoCellAnchor editAs="oneCell">
    <xdr:from>
      <xdr:col>2</xdr:col>
      <xdr:colOff>673225</xdr:colOff>
      <xdr:row>10</xdr:row>
      <xdr:rowOff>100660</xdr:rowOff>
    </xdr:from>
    <xdr:to>
      <xdr:col>3</xdr:col>
      <xdr:colOff>1050831</xdr:colOff>
      <xdr:row>22</xdr:row>
      <xdr:rowOff>89645</xdr:rowOff>
    </xdr:to>
    <xdr:pic>
      <xdr:nvPicPr>
        <xdr:cNvPr id="16" name="Imagen 2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0607" y="2061689"/>
          <a:ext cx="1430959" cy="2543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789162</xdr:colOff>
      <xdr:row>42</xdr:row>
      <xdr:rowOff>189797</xdr:rowOff>
    </xdr:from>
    <xdr:to>
      <xdr:col>9</xdr:col>
      <xdr:colOff>55633</xdr:colOff>
      <xdr:row>54</xdr:row>
      <xdr:rowOff>36216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7103" y="8683856"/>
          <a:ext cx="1350765" cy="2401360"/>
        </a:xfrm>
        <a:prstGeom prst="rect">
          <a:avLst/>
        </a:prstGeom>
      </xdr:spPr>
    </xdr:pic>
    <xdr:clientData/>
  </xdr:twoCellAnchor>
  <xdr:twoCellAnchor editAs="oneCell">
    <xdr:from>
      <xdr:col>11</xdr:col>
      <xdr:colOff>803469</xdr:colOff>
      <xdr:row>42</xdr:row>
      <xdr:rowOff>89647</xdr:rowOff>
    </xdr:from>
    <xdr:to>
      <xdr:col>13</xdr:col>
      <xdr:colOff>155813</xdr:colOff>
      <xdr:row>54</xdr:row>
      <xdr:rowOff>128574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262148" y="9151115"/>
          <a:ext cx="2593868" cy="1459050"/>
        </a:xfrm>
        <a:prstGeom prst="rect">
          <a:avLst/>
        </a:prstGeom>
      </xdr:spPr>
    </xdr:pic>
    <xdr:clientData/>
  </xdr:twoCellAnchor>
  <xdr:twoCellAnchor editAs="oneCell">
    <xdr:from>
      <xdr:col>6</xdr:col>
      <xdr:colOff>649942</xdr:colOff>
      <xdr:row>10</xdr:row>
      <xdr:rowOff>51607</xdr:rowOff>
    </xdr:from>
    <xdr:to>
      <xdr:col>9</xdr:col>
      <xdr:colOff>78442</xdr:colOff>
      <xdr:row>22</xdr:row>
      <xdr:rowOff>186080</xdr:rowOff>
    </xdr:to>
    <xdr:pic>
      <xdr:nvPicPr>
        <xdr:cNvPr id="22" name="Imagen 2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347883" y="2012636"/>
          <a:ext cx="1512794" cy="2689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627531</xdr:colOff>
      <xdr:row>10</xdr:row>
      <xdr:rowOff>103725</xdr:rowOff>
    </xdr:from>
    <xdr:to>
      <xdr:col>13</xdr:col>
      <xdr:colOff>334023</xdr:colOff>
      <xdr:row>21</xdr:row>
      <xdr:rowOff>179292</xdr:rowOff>
    </xdr:to>
    <xdr:pic>
      <xdr:nvPicPr>
        <xdr:cNvPr id="31" name="图片 13"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53619" y="2064754"/>
          <a:ext cx="1813198" cy="2417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560294</xdr:colOff>
      <xdr:row>25</xdr:row>
      <xdr:rowOff>81244</xdr:rowOff>
    </xdr:from>
    <xdr:to>
      <xdr:col>4</xdr:col>
      <xdr:colOff>300456</xdr:colOff>
      <xdr:row>36</xdr:row>
      <xdr:rowOff>201706</xdr:rowOff>
    </xdr:to>
    <xdr:pic>
      <xdr:nvPicPr>
        <xdr:cNvPr id="32" name="Imagen 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7676" y="5123891"/>
          <a:ext cx="1846868" cy="2462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552270</xdr:colOff>
      <xdr:row>25</xdr:row>
      <xdr:rowOff>134473</xdr:rowOff>
    </xdr:from>
    <xdr:to>
      <xdr:col>9</xdr:col>
      <xdr:colOff>350565</xdr:colOff>
      <xdr:row>37</xdr:row>
      <xdr:rowOff>89650</xdr:rowOff>
    </xdr:to>
    <xdr:pic>
      <xdr:nvPicPr>
        <xdr:cNvPr id="33" name="图片 11">
          <a:extLst>
            <a:ext uri="{FF2B5EF4-FFF2-40B4-BE49-F238E27FC236}">
              <a16:creationId xmlns:a16="http://schemas.microsoft.com/office/drawing/2014/main" xmlns="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936447" y="5490884"/>
          <a:ext cx="2510118" cy="1882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156217</xdr:colOff>
      <xdr:row>26</xdr:row>
      <xdr:rowOff>11207</xdr:rowOff>
    </xdr:from>
    <xdr:to>
      <xdr:col>13</xdr:col>
      <xdr:colOff>977986</xdr:colOff>
      <xdr:row>36</xdr:row>
      <xdr:rowOff>78445</xdr:rowOff>
    </xdr:to>
    <xdr:pic>
      <xdr:nvPicPr>
        <xdr:cNvPr id="34" name="图片 12">
          <a:extLst>
            <a:ext uri="{FF2B5EF4-FFF2-40B4-BE49-F238E27FC236}">
              <a16:creationId xmlns:a16="http://schemas.microsoft.com/office/drawing/2014/main" xmlns="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7548365" y="4900706"/>
          <a:ext cx="2196355" cy="2928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45621</xdr:colOff>
      <xdr:row>58</xdr:row>
      <xdr:rowOff>61502</xdr:rowOff>
    </xdr:from>
    <xdr:to>
      <xdr:col>13</xdr:col>
      <xdr:colOff>917422</xdr:colOff>
      <xdr:row>67</xdr:row>
      <xdr:rowOff>168088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1709" y="11883708"/>
          <a:ext cx="2978507" cy="2022792"/>
        </a:xfrm>
        <a:prstGeom prst="rect">
          <a:avLst/>
        </a:prstGeom>
      </xdr:spPr>
    </xdr:pic>
    <xdr:clientData/>
  </xdr:twoCellAnchor>
  <xdr:twoCellAnchor editAs="oneCell">
    <xdr:from>
      <xdr:col>6</xdr:col>
      <xdr:colOff>344892</xdr:colOff>
      <xdr:row>58</xdr:row>
      <xdr:rowOff>190499</xdr:rowOff>
    </xdr:from>
    <xdr:to>
      <xdr:col>9</xdr:col>
      <xdr:colOff>661147</xdr:colOff>
      <xdr:row>68</xdr:row>
      <xdr:rowOff>11220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2833" y="12012705"/>
          <a:ext cx="2400549" cy="1949839"/>
        </a:xfrm>
        <a:prstGeom prst="rect">
          <a:avLst/>
        </a:prstGeom>
      </xdr:spPr>
    </xdr:pic>
    <xdr:clientData/>
  </xdr:twoCellAnchor>
  <xdr:twoCellAnchor editAs="oneCell">
    <xdr:from>
      <xdr:col>2</xdr:col>
      <xdr:colOff>818029</xdr:colOff>
      <xdr:row>57</xdr:row>
      <xdr:rowOff>89647</xdr:rowOff>
    </xdr:from>
    <xdr:to>
      <xdr:col>4</xdr:col>
      <xdr:colOff>182568</xdr:colOff>
      <xdr:row>69</xdr:row>
      <xdr:rowOff>150252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1" y="11698941"/>
          <a:ext cx="1471245" cy="261554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425921</xdr:colOff>
      <xdr:row>561</xdr:row>
      <xdr:rowOff>140804</xdr:rowOff>
    </xdr:from>
    <xdr:to>
      <xdr:col>6</xdr:col>
      <xdr:colOff>570462</xdr:colOff>
      <xdr:row>574</xdr:row>
      <xdr:rowOff>103564</xdr:rowOff>
    </xdr:to>
    <xdr:pic>
      <xdr:nvPicPr>
        <xdr:cNvPr id="110" name="Picture 12452">
          <a:extLst>
            <a:ext uri="{FF2B5EF4-FFF2-40B4-BE49-F238E27FC236}">
              <a16:creationId xmlns:a16="http://schemas.microsoft.com/office/drawing/2014/main" xmlns="" id="{00000000-0008-0000-07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2073" y="114540195"/>
          <a:ext cx="4145041" cy="2364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305442</xdr:colOff>
      <xdr:row>493</xdr:row>
      <xdr:rowOff>66465</xdr:rowOff>
    </xdr:from>
    <xdr:ext cx="1929821" cy="2684969"/>
    <xdr:pic>
      <xdr:nvPicPr>
        <xdr:cNvPr id="187" name="图片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420" y="101155704"/>
          <a:ext cx="1929821" cy="2684969"/>
        </a:xfrm>
        <a:prstGeom prst="rect">
          <a:avLst/>
        </a:prstGeom>
      </xdr:spPr>
    </xdr:pic>
    <xdr:clientData/>
  </xdr:oneCellAnchor>
  <xdr:twoCellAnchor editAs="oneCell">
    <xdr:from>
      <xdr:col>3</xdr:col>
      <xdr:colOff>305442</xdr:colOff>
      <xdr:row>456</xdr:row>
      <xdr:rowOff>66465</xdr:rowOff>
    </xdr:from>
    <xdr:to>
      <xdr:col>5</xdr:col>
      <xdr:colOff>131480</xdr:colOff>
      <xdr:row>469</xdr:row>
      <xdr:rowOff>158978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xmlns="" id="{00000000-0008-0000-07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420" y="93858726"/>
          <a:ext cx="1929821" cy="2684969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3</xdr:col>
      <xdr:colOff>447016</xdr:colOff>
      <xdr:row>583</xdr:row>
      <xdr:rowOff>157370</xdr:rowOff>
    </xdr:from>
    <xdr:to>
      <xdr:col>8</xdr:col>
      <xdr:colOff>517875</xdr:colOff>
      <xdr:row>600</xdr:row>
      <xdr:rowOff>24846</xdr:rowOff>
    </xdr:to>
    <xdr:pic>
      <xdr:nvPicPr>
        <xdr:cNvPr id="224" name="Picture 22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7994" y="118689783"/>
          <a:ext cx="5330316" cy="2998302"/>
        </a:xfrm>
        <a:prstGeom prst="rect">
          <a:avLst/>
        </a:prstGeom>
      </xdr:spPr>
    </xdr:pic>
    <xdr:clientData/>
  </xdr:twoCellAnchor>
  <xdr:twoCellAnchor>
    <xdr:from>
      <xdr:col>7</xdr:col>
      <xdr:colOff>414741</xdr:colOff>
      <xdr:row>587</xdr:row>
      <xdr:rowOff>149462</xdr:rowOff>
    </xdr:from>
    <xdr:to>
      <xdr:col>7</xdr:col>
      <xdr:colOff>529041</xdr:colOff>
      <xdr:row>588</xdr:row>
      <xdr:rowOff>168596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5823284" y="119410745"/>
          <a:ext cx="114300" cy="217916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7</xdr:col>
      <xdr:colOff>529041</xdr:colOff>
      <xdr:row>586</xdr:row>
      <xdr:rowOff>59645</xdr:rowOff>
    </xdr:from>
    <xdr:to>
      <xdr:col>8</xdr:col>
      <xdr:colOff>579272</xdr:colOff>
      <xdr:row>588</xdr:row>
      <xdr:rowOff>7830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3"/>
        </xdr:cNvCxnSpPr>
      </xdr:nvCxnSpPr>
      <xdr:spPr>
        <a:xfrm flipH="1">
          <a:off x="5937584" y="119138710"/>
          <a:ext cx="1102123" cy="32918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425921</xdr:colOff>
      <xdr:row>540</xdr:row>
      <xdr:rowOff>16564</xdr:rowOff>
    </xdr:from>
    <xdr:to>
      <xdr:col>6</xdr:col>
      <xdr:colOff>570462</xdr:colOff>
      <xdr:row>552</xdr:row>
      <xdr:rowOff>161542</xdr:rowOff>
    </xdr:to>
    <xdr:pic>
      <xdr:nvPicPr>
        <xdr:cNvPr id="229" name="Picture 12452">
          <a:extLst>
            <a:ext uri="{FF2B5EF4-FFF2-40B4-BE49-F238E27FC236}">
              <a16:creationId xmlns:a16="http://schemas.microsoft.com/office/drawing/2014/main" xmlns="" id="{00000000-0008-0000-07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2073" y="110489999"/>
          <a:ext cx="4145041" cy="2331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570558</xdr:colOff>
      <xdr:row>560</xdr:row>
      <xdr:rowOff>165651</xdr:rowOff>
    </xdr:from>
    <xdr:to>
      <xdr:col>10</xdr:col>
      <xdr:colOff>645619</xdr:colOff>
      <xdr:row>577</xdr:row>
      <xdr:rowOff>66260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xmlns="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0993" y="114382825"/>
          <a:ext cx="2178843" cy="3031435"/>
        </a:xfrm>
        <a:prstGeom prst="rect">
          <a:avLst/>
        </a:prstGeom>
      </xdr:spPr>
    </xdr:pic>
    <xdr:clientData/>
  </xdr:twoCellAnchor>
  <xdr:twoCellAnchor>
    <xdr:from>
      <xdr:col>9</xdr:col>
      <xdr:colOff>415839</xdr:colOff>
      <xdr:row>567</xdr:row>
      <xdr:rowOff>144759</xdr:rowOff>
    </xdr:from>
    <xdr:to>
      <xdr:col>9</xdr:col>
      <xdr:colOff>695738</xdr:colOff>
      <xdr:row>568</xdr:row>
      <xdr:rowOff>74543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>
          <a:off x="7928165" y="115637455"/>
          <a:ext cx="279899" cy="112001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952499</xdr:colOff>
      <xdr:row>497</xdr:row>
      <xdr:rowOff>127575</xdr:rowOff>
    </xdr:from>
    <xdr:to>
      <xdr:col>4</xdr:col>
      <xdr:colOff>66260</xdr:colOff>
      <xdr:row>500</xdr:row>
      <xdr:rowOff>99389</xdr:rowOff>
    </xdr:to>
    <xdr:grpSp>
      <xdr:nvGrpSpPr>
        <xdr:cNvPr id="12" name="组合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GrpSpPr/>
      </xdr:nvGrpSpPr>
      <xdr:grpSpPr>
        <a:xfrm>
          <a:off x="2153477" y="101945684"/>
          <a:ext cx="165653" cy="593009"/>
          <a:chOff x="8845826" y="102260424"/>
          <a:chExt cx="248479" cy="593009"/>
        </a:xfrm>
      </xdr:grpSpPr>
      <xdr:grpSp>
        <xdr:nvGrpSpPr>
          <xdr:cNvPr id="234" name="组合 233">
            <a:extLst>
              <a:ext uri="{FF2B5EF4-FFF2-40B4-BE49-F238E27FC236}">
                <a16:creationId xmlns:a16="http://schemas.microsoft.com/office/drawing/2014/main" xmlns="" id="{00000000-0008-0000-0700-0000EA000000}"/>
              </a:ext>
            </a:extLst>
          </xdr:cNvPr>
          <xdr:cNvGrpSpPr/>
        </xdr:nvGrpSpPr>
        <xdr:grpSpPr>
          <a:xfrm>
            <a:off x="8930667" y="102260424"/>
            <a:ext cx="163638" cy="593009"/>
            <a:chOff x="1741169" y="95107125"/>
            <a:chExt cx="354331" cy="1085850"/>
          </a:xfrm>
        </xdr:grpSpPr>
        <xdr:sp macro="" textlink="">
          <xdr:nvSpPr>
            <xdr:cNvPr id="235" name="圆柱形 234">
              <a:extLst>
                <a:ext uri="{FF2B5EF4-FFF2-40B4-BE49-F238E27FC236}">
                  <a16:creationId xmlns:a16="http://schemas.microsoft.com/office/drawing/2014/main" xmlns="" id="{00000000-0008-0000-0700-0000E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6" name="矩形 235">
              <a:extLst>
                <a:ext uri="{FF2B5EF4-FFF2-40B4-BE49-F238E27FC236}">
                  <a16:creationId xmlns:a16="http://schemas.microsoft.com/office/drawing/2014/main" xmlns="" id="{00000000-0008-0000-0700-0000E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7" name="矩形 236">
              <a:extLst>
                <a:ext uri="{FF2B5EF4-FFF2-40B4-BE49-F238E27FC236}">
                  <a16:creationId xmlns:a16="http://schemas.microsoft.com/office/drawing/2014/main" xmlns="" id="{00000000-0008-0000-0700-0000E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38" name="Cube 456">
            <a:extLst>
              <a:ext uri="{FF2B5EF4-FFF2-40B4-BE49-F238E27FC236}">
                <a16:creationId xmlns:a16="http://schemas.microsoft.com/office/drawing/2014/main" xmlns="" id="{00000000-0008-0000-0700-0000EE000000}"/>
              </a:ext>
            </a:extLst>
          </xdr:cNvPr>
          <xdr:cNvSpPr/>
        </xdr:nvSpPr>
        <xdr:spPr bwMode="auto">
          <a:xfrm>
            <a:off x="8845826" y="102365187"/>
            <a:ext cx="133855" cy="419115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250" name="立方体 249">
            <a:extLst>
              <a:ext uri="{FF2B5EF4-FFF2-40B4-BE49-F238E27FC236}">
                <a16:creationId xmlns:a16="http://schemas.microsoft.com/office/drawing/2014/main" xmlns="" id="{00000000-0008-0000-0700-0000FA000000}"/>
              </a:ext>
            </a:extLst>
          </xdr:cNvPr>
          <xdr:cNvSpPr/>
        </xdr:nvSpPr>
        <xdr:spPr>
          <a:xfrm>
            <a:off x="8983069" y="102446854"/>
            <a:ext cx="89402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3</xdr:col>
      <xdr:colOff>944216</xdr:colOff>
      <xdr:row>460</xdr:row>
      <xdr:rowOff>165654</xdr:rowOff>
    </xdr:from>
    <xdr:to>
      <xdr:col>4</xdr:col>
      <xdr:colOff>33129</xdr:colOff>
      <xdr:row>463</xdr:row>
      <xdr:rowOff>66262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GrpSpPr/>
      </xdr:nvGrpSpPr>
      <xdr:grpSpPr>
        <a:xfrm>
          <a:off x="2145194" y="94686784"/>
          <a:ext cx="140805" cy="521804"/>
          <a:chOff x="4017065" y="94935261"/>
          <a:chExt cx="190500" cy="521804"/>
        </a:xfrm>
      </xdr:grpSpPr>
      <xdr:grpSp>
        <xdr:nvGrpSpPr>
          <xdr:cNvPr id="258" name="组合 257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4081835" y="94935261"/>
            <a:ext cx="125730" cy="521804"/>
            <a:chOff x="1741169" y="95107125"/>
            <a:chExt cx="354331" cy="1085850"/>
          </a:xfrm>
        </xdr:grpSpPr>
        <xdr:sp macro="" textlink="">
          <xdr:nvSpPr>
            <xdr:cNvPr id="259" name="圆柱形 258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0" name="矩形 259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1" name="矩形 260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62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4017065" y="95022440"/>
            <a:ext cx="102189" cy="368606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447261</xdr:colOff>
      <xdr:row>12</xdr:row>
      <xdr:rowOff>67800</xdr:rowOff>
    </xdr:from>
    <xdr:ext cx="2191665" cy="2922220"/>
    <xdr:pic>
      <xdr:nvPicPr>
        <xdr:cNvPr id="104" name="图片 103">
          <a:extLst>
            <a:ext uri="{FF2B5EF4-FFF2-40B4-BE49-F238E27FC236}">
              <a16:creationId xmlns:a16="http://schemas.microsoft.com/office/drawing/2014/main" xmlns="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2502887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46449</xdr:colOff>
      <xdr:row>13</xdr:row>
      <xdr:rowOff>77955</xdr:rowOff>
    </xdr:from>
    <xdr:ext cx="3032408" cy="2274306"/>
    <xdr:pic>
      <xdr:nvPicPr>
        <xdr:cNvPr id="106" name="图片 105">
          <a:extLst>
            <a:ext uri="{FF2B5EF4-FFF2-40B4-BE49-F238E27FC236}">
              <a16:creationId xmlns:a16="http://schemas.microsoft.com/office/drawing/2014/main" xmlns="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101" y="2720107"/>
          <a:ext cx="3032408" cy="2274306"/>
        </a:xfrm>
        <a:prstGeom prst="rect">
          <a:avLst/>
        </a:prstGeom>
      </xdr:spPr>
    </xdr:pic>
    <xdr:clientData/>
  </xdr:oneCellAnchor>
  <xdr:oneCellAnchor>
    <xdr:from>
      <xdr:col>9</xdr:col>
      <xdr:colOff>94926</xdr:colOff>
      <xdr:row>13</xdr:row>
      <xdr:rowOff>7446</xdr:rowOff>
    </xdr:from>
    <xdr:ext cx="2878530" cy="2158898"/>
    <xdr:pic>
      <xdr:nvPicPr>
        <xdr:cNvPr id="113" name="图片 112">
          <a:extLst>
            <a:ext uri="{FF2B5EF4-FFF2-40B4-BE49-F238E27FC236}">
              <a16:creationId xmlns:a16="http://schemas.microsoft.com/office/drawing/2014/main" xmlns="" id="{00000000-0008-0000-07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07252" y="2649598"/>
          <a:ext cx="2878530" cy="2158898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27</xdr:row>
      <xdr:rowOff>67800</xdr:rowOff>
    </xdr:from>
    <xdr:ext cx="2191665" cy="2922220"/>
    <xdr:pic>
      <xdr:nvPicPr>
        <xdr:cNvPr id="114" name="图片 113"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5608865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46449</xdr:colOff>
      <xdr:row>28</xdr:row>
      <xdr:rowOff>77955</xdr:rowOff>
    </xdr:from>
    <xdr:ext cx="3032408" cy="2274306"/>
    <xdr:pic>
      <xdr:nvPicPr>
        <xdr:cNvPr id="125" name="图片 124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101" y="5826085"/>
          <a:ext cx="3032408" cy="2274306"/>
        </a:xfrm>
        <a:prstGeom prst="rect">
          <a:avLst/>
        </a:prstGeom>
      </xdr:spPr>
    </xdr:pic>
    <xdr:clientData/>
  </xdr:oneCellAnchor>
  <xdr:oneCellAnchor>
    <xdr:from>
      <xdr:col>9</xdr:col>
      <xdr:colOff>513522</xdr:colOff>
      <xdr:row>27</xdr:row>
      <xdr:rowOff>40924</xdr:rowOff>
    </xdr:from>
    <xdr:ext cx="2178326" cy="2904435"/>
    <xdr:pic>
      <xdr:nvPicPr>
        <xdr:cNvPr id="138" name="图片 137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5848" y="5581989"/>
          <a:ext cx="2178326" cy="2904435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42</xdr:row>
      <xdr:rowOff>67800</xdr:rowOff>
    </xdr:from>
    <xdr:ext cx="2191665" cy="2922220"/>
    <xdr:pic>
      <xdr:nvPicPr>
        <xdr:cNvPr id="139" name="图片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8714843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46449</xdr:colOff>
      <xdr:row>43</xdr:row>
      <xdr:rowOff>77955</xdr:rowOff>
    </xdr:from>
    <xdr:ext cx="3032408" cy="2274306"/>
    <xdr:pic>
      <xdr:nvPicPr>
        <xdr:cNvPr id="145" name="图片 144">
          <a:extLst>
            <a:ext uri="{FF2B5EF4-FFF2-40B4-BE49-F238E27FC236}">
              <a16:creationId xmlns:a16="http://schemas.microsoft.com/office/drawing/2014/main" xmlns="" id="{00000000-0008-0000-07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101" y="8932064"/>
          <a:ext cx="3032408" cy="2274306"/>
        </a:xfrm>
        <a:prstGeom prst="rect">
          <a:avLst/>
        </a:prstGeom>
      </xdr:spPr>
    </xdr:pic>
    <xdr:clientData/>
  </xdr:oneCellAnchor>
  <xdr:oneCellAnchor>
    <xdr:from>
      <xdr:col>9</xdr:col>
      <xdr:colOff>563217</xdr:colOff>
      <xdr:row>42</xdr:row>
      <xdr:rowOff>81875</xdr:rowOff>
    </xdr:from>
    <xdr:ext cx="2112066" cy="2816088"/>
    <xdr:pic>
      <xdr:nvPicPr>
        <xdr:cNvPr id="146" name="图片 145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5543" y="8728918"/>
          <a:ext cx="2112066" cy="2816088"/>
        </a:xfrm>
        <a:prstGeom prst="rect">
          <a:avLst/>
        </a:prstGeom>
      </xdr:spPr>
    </xdr:pic>
    <xdr:clientData/>
  </xdr:oneCellAnchor>
  <xdr:twoCellAnchor>
    <xdr:from>
      <xdr:col>4</xdr:col>
      <xdr:colOff>263491</xdr:colOff>
      <xdr:row>234</xdr:row>
      <xdr:rowOff>165656</xdr:rowOff>
    </xdr:from>
    <xdr:to>
      <xdr:col>5</xdr:col>
      <xdr:colOff>778564</xdr:colOff>
      <xdr:row>248</xdr:row>
      <xdr:rowOff>77306</xdr:rowOff>
    </xdr:to>
    <xdr:pic>
      <xdr:nvPicPr>
        <xdr:cNvPr id="147" name="Picture 12452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906985" y="48963249"/>
          <a:ext cx="2785716" cy="1566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248477</xdr:colOff>
      <xdr:row>234</xdr:row>
      <xdr:rowOff>41413</xdr:rowOff>
    </xdr:from>
    <xdr:to>
      <xdr:col>9</xdr:col>
      <xdr:colOff>886239</xdr:colOff>
      <xdr:row>248</xdr:row>
      <xdr:rowOff>171174</xdr:rowOff>
    </xdr:to>
    <xdr:pic>
      <xdr:nvPicPr>
        <xdr:cNvPr id="148" name="Picture 12452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6051825" y="48886717"/>
          <a:ext cx="3003827" cy="1689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248478</xdr:colOff>
      <xdr:row>249</xdr:row>
      <xdr:rowOff>41413</xdr:rowOff>
    </xdr:from>
    <xdr:to>
      <xdr:col>9</xdr:col>
      <xdr:colOff>886239</xdr:colOff>
      <xdr:row>263</xdr:row>
      <xdr:rowOff>171175</xdr:rowOff>
    </xdr:to>
    <xdr:pic>
      <xdr:nvPicPr>
        <xdr:cNvPr id="168" name="Picture 12452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08913" y="51310761"/>
          <a:ext cx="1689652" cy="3003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231911</xdr:colOff>
      <xdr:row>264</xdr:row>
      <xdr:rowOff>126078</xdr:rowOff>
    </xdr:from>
    <xdr:to>
      <xdr:col>9</xdr:col>
      <xdr:colOff>886238</xdr:colOff>
      <xdr:row>278</xdr:row>
      <xdr:rowOff>20247</xdr:rowOff>
    </xdr:to>
    <xdr:pic>
      <xdr:nvPicPr>
        <xdr:cNvPr id="170" name="Picture 12452">
          <a:extLst>
            <a:ext uri="{FF2B5EF4-FFF2-40B4-BE49-F238E27FC236}">
              <a16:creationId xmlns:a16="http://schemas.microsoft.com/office/drawing/2014/main" xmlns="" id="{00000000-0008-0000-07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6161338" y="55007564"/>
          <a:ext cx="2768234" cy="170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305442</xdr:colOff>
      <xdr:row>493</xdr:row>
      <xdr:rowOff>66465</xdr:rowOff>
    </xdr:from>
    <xdr:ext cx="1929821" cy="2684969"/>
    <xdr:pic>
      <xdr:nvPicPr>
        <xdr:cNvPr id="194" name="图片 193">
          <a:extLst>
            <a:ext uri="{FF2B5EF4-FFF2-40B4-BE49-F238E27FC236}">
              <a16:creationId xmlns:a16="http://schemas.microsoft.com/office/drawing/2014/main" xmlns="" id="{00000000-0008-0000-07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3985" y="101155704"/>
          <a:ext cx="1929821" cy="2684969"/>
        </a:xfrm>
        <a:prstGeom prst="rect">
          <a:avLst/>
        </a:prstGeom>
      </xdr:spPr>
    </xdr:pic>
    <xdr:clientData/>
  </xdr:oneCellAnchor>
  <xdr:twoCellAnchor>
    <xdr:from>
      <xdr:col>8</xdr:col>
      <xdr:colOff>414131</xdr:colOff>
      <xdr:row>495</xdr:row>
      <xdr:rowOff>135860</xdr:rowOff>
    </xdr:from>
    <xdr:to>
      <xdr:col>8</xdr:col>
      <xdr:colOff>579783</xdr:colOff>
      <xdr:row>498</xdr:row>
      <xdr:rowOff>157369</xdr:rowOff>
    </xdr:to>
    <xdr:grpSp>
      <xdr:nvGrpSpPr>
        <xdr:cNvPr id="195" name="组合 194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GrpSpPr/>
      </xdr:nvGrpSpPr>
      <xdr:grpSpPr>
        <a:xfrm flipH="1">
          <a:off x="6874566" y="101589534"/>
          <a:ext cx="165652" cy="593009"/>
          <a:chOff x="8845826" y="102260424"/>
          <a:chExt cx="248479" cy="593009"/>
        </a:xfrm>
      </xdr:grpSpPr>
      <xdr:grpSp>
        <xdr:nvGrpSpPr>
          <xdr:cNvPr id="196" name="组合 195">
            <a:extLst>
              <a:ext uri="{FF2B5EF4-FFF2-40B4-BE49-F238E27FC236}">
                <a16:creationId xmlns:a16="http://schemas.microsoft.com/office/drawing/2014/main" xmlns="" id="{00000000-0008-0000-0700-0000C4000000}"/>
              </a:ext>
            </a:extLst>
          </xdr:cNvPr>
          <xdr:cNvGrpSpPr/>
        </xdr:nvGrpSpPr>
        <xdr:grpSpPr>
          <a:xfrm>
            <a:off x="8930667" y="102260424"/>
            <a:ext cx="163638" cy="593009"/>
            <a:chOff x="1741169" y="95107125"/>
            <a:chExt cx="354331" cy="1085850"/>
          </a:xfrm>
        </xdr:grpSpPr>
        <xdr:sp macro="" textlink="">
          <xdr:nvSpPr>
            <xdr:cNvPr id="199" name="圆柱形 198">
              <a:extLst>
                <a:ext uri="{FF2B5EF4-FFF2-40B4-BE49-F238E27FC236}">
                  <a16:creationId xmlns:a16="http://schemas.microsoft.com/office/drawing/2014/main" xmlns="" id="{00000000-0008-0000-0700-0000C7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00" name="矩形 199">
              <a:extLst>
                <a:ext uri="{FF2B5EF4-FFF2-40B4-BE49-F238E27FC236}">
                  <a16:creationId xmlns:a16="http://schemas.microsoft.com/office/drawing/2014/main" xmlns="" id="{00000000-0008-0000-0700-0000C8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01" name="矩形 200">
              <a:extLst>
                <a:ext uri="{FF2B5EF4-FFF2-40B4-BE49-F238E27FC236}">
                  <a16:creationId xmlns:a16="http://schemas.microsoft.com/office/drawing/2014/main" xmlns="" id="{00000000-0008-0000-0700-0000C9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97" name="Cube 456">
            <a:extLst>
              <a:ext uri="{FF2B5EF4-FFF2-40B4-BE49-F238E27FC236}">
                <a16:creationId xmlns:a16="http://schemas.microsoft.com/office/drawing/2014/main" xmlns="" id="{00000000-0008-0000-0700-0000C5000000}"/>
              </a:ext>
            </a:extLst>
          </xdr:cNvPr>
          <xdr:cNvSpPr/>
        </xdr:nvSpPr>
        <xdr:spPr bwMode="auto">
          <a:xfrm>
            <a:off x="8845826" y="102365187"/>
            <a:ext cx="133855" cy="419115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98" name="立方体 197">
            <a:extLst>
              <a:ext uri="{FF2B5EF4-FFF2-40B4-BE49-F238E27FC236}">
                <a16:creationId xmlns:a16="http://schemas.microsoft.com/office/drawing/2014/main" xmlns="" id="{00000000-0008-0000-0700-0000C6000000}"/>
              </a:ext>
            </a:extLst>
          </xdr:cNvPr>
          <xdr:cNvSpPr/>
        </xdr:nvSpPr>
        <xdr:spPr>
          <a:xfrm>
            <a:off x="8983069" y="102446854"/>
            <a:ext cx="89402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oneCellAnchor>
    <xdr:from>
      <xdr:col>3</xdr:col>
      <xdr:colOff>305442</xdr:colOff>
      <xdr:row>510</xdr:row>
      <xdr:rowOff>66465</xdr:rowOff>
    </xdr:from>
    <xdr:ext cx="1929821" cy="2684969"/>
    <xdr:pic>
      <xdr:nvPicPr>
        <xdr:cNvPr id="202" name="图片 201">
          <a:extLst>
            <a:ext uri="{FF2B5EF4-FFF2-40B4-BE49-F238E27FC236}">
              <a16:creationId xmlns:a16="http://schemas.microsoft.com/office/drawing/2014/main" xmlns="" id="{00000000-0008-0000-07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420" y="104526726"/>
          <a:ext cx="1929821" cy="2684969"/>
        </a:xfrm>
        <a:prstGeom prst="rect">
          <a:avLst/>
        </a:prstGeom>
      </xdr:spPr>
    </xdr:pic>
    <xdr:clientData/>
  </xdr:oneCellAnchor>
  <xdr:twoCellAnchor>
    <xdr:from>
      <xdr:col>4</xdr:col>
      <xdr:colOff>33130</xdr:colOff>
      <xdr:row>512</xdr:row>
      <xdr:rowOff>16565</xdr:rowOff>
    </xdr:from>
    <xdr:to>
      <xdr:col>4</xdr:col>
      <xdr:colOff>157370</xdr:colOff>
      <xdr:row>514</xdr:row>
      <xdr:rowOff>198780</xdr:rowOff>
    </xdr:to>
    <xdr:grpSp>
      <xdr:nvGrpSpPr>
        <xdr:cNvPr id="203" name="组合 202">
          <a:extLst>
            <a:ext uri="{FF2B5EF4-FFF2-40B4-BE49-F238E27FC236}">
              <a16:creationId xmlns:a16="http://schemas.microsoft.com/office/drawing/2014/main" xmlns="" id="{00000000-0008-0000-0700-0000CB000000}"/>
            </a:ext>
          </a:extLst>
        </xdr:cNvPr>
        <xdr:cNvGrpSpPr/>
      </xdr:nvGrpSpPr>
      <xdr:grpSpPr>
        <a:xfrm>
          <a:off x="2286000" y="104841261"/>
          <a:ext cx="124240" cy="546649"/>
          <a:chOff x="8845826" y="102260424"/>
          <a:chExt cx="248479" cy="593009"/>
        </a:xfrm>
      </xdr:grpSpPr>
      <xdr:grpSp>
        <xdr:nvGrpSpPr>
          <xdr:cNvPr id="204" name="组合 203">
            <a:extLst>
              <a:ext uri="{FF2B5EF4-FFF2-40B4-BE49-F238E27FC236}">
                <a16:creationId xmlns:a16="http://schemas.microsoft.com/office/drawing/2014/main" xmlns="" id="{00000000-0008-0000-0700-0000CC000000}"/>
              </a:ext>
            </a:extLst>
          </xdr:cNvPr>
          <xdr:cNvGrpSpPr/>
        </xdr:nvGrpSpPr>
        <xdr:grpSpPr>
          <a:xfrm>
            <a:off x="8930667" y="102260424"/>
            <a:ext cx="163638" cy="593009"/>
            <a:chOff x="1741169" y="95107125"/>
            <a:chExt cx="354331" cy="1085850"/>
          </a:xfrm>
        </xdr:grpSpPr>
        <xdr:sp macro="" textlink="">
          <xdr:nvSpPr>
            <xdr:cNvPr id="207" name="圆柱形 206">
              <a:extLst>
                <a:ext uri="{FF2B5EF4-FFF2-40B4-BE49-F238E27FC236}">
                  <a16:creationId xmlns:a16="http://schemas.microsoft.com/office/drawing/2014/main" xmlns="" id="{00000000-0008-0000-0700-0000CF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08" name="矩形 207">
              <a:extLst>
                <a:ext uri="{FF2B5EF4-FFF2-40B4-BE49-F238E27FC236}">
                  <a16:creationId xmlns:a16="http://schemas.microsoft.com/office/drawing/2014/main" xmlns="" id="{00000000-0008-0000-0700-0000D0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09" name="矩形 208">
              <a:extLst>
                <a:ext uri="{FF2B5EF4-FFF2-40B4-BE49-F238E27FC236}">
                  <a16:creationId xmlns:a16="http://schemas.microsoft.com/office/drawing/2014/main" xmlns="" id="{00000000-0008-0000-0700-0000D1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05" name="Cube 456">
            <a:extLst>
              <a:ext uri="{FF2B5EF4-FFF2-40B4-BE49-F238E27FC236}">
                <a16:creationId xmlns:a16="http://schemas.microsoft.com/office/drawing/2014/main" xmlns="" id="{00000000-0008-0000-0700-0000CD000000}"/>
              </a:ext>
            </a:extLst>
          </xdr:cNvPr>
          <xdr:cNvSpPr/>
        </xdr:nvSpPr>
        <xdr:spPr bwMode="auto">
          <a:xfrm>
            <a:off x="8845826" y="102365187"/>
            <a:ext cx="133855" cy="419115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206" name="立方体 205">
            <a:extLst>
              <a:ext uri="{FF2B5EF4-FFF2-40B4-BE49-F238E27FC236}">
                <a16:creationId xmlns:a16="http://schemas.microsoft.com/office/drawing/2014/main" xmlns="" id="{00000000-0008-0000-0700-0000CE000000}"/>
              </a:ext>
            </a:extLst>
          </xdr:cNvPr>
          <xdr:cNvSpPr/>
        </xdr:nvSpPr>
        <xdr:spPr>
          <a:xfrm>
            <a:off x="8983069" y="102446854"/>
            <a:ext cx="89402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7</xdr:col>
      <xdr:colOff>969066</xdr:colOff>
      <xdr:row>539</xdr:row>
      <xdr:rowOff>139894</xdr:rowOff>
    </xdr:from>
    <xdr:to>
      <xdr:col>10</xdr:col>
      <xdr:colOff>1000691</xdr:colOff>
      <xdr:row>552</xdr:row>
      <xdr:rowOff>161541</xdr:rowOff>
    </xdr:to>
    <xdr:pic>
      <xdr:nvPicPr>
        <xdr:cNvPr id="210" name="Picture 12452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377609" y="110431111"/>
          <a:ext cx="3187299" cy="2390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263491</xdr:colOff>
      <xdr:row>249</xdr:row>
      <xdr:rowOff>165656</xdr:rowOff>
    </xdr:from>
    <xdr:to>
      <xdr:col>5</xdr:col>
      <xdr:colOff>778564</xdr:colOff>
      <xdr:row>263</xdr:row>
      <xdr:rowOff>77306</xdr:rowOff>
    </xdr:to>
    <xdr:pic>
      <xdr:nvPicPr>
        <xdr:cNvPr id="90" name="Picture 12452">
          <a:extLst>
            <a:ext uri="{FF2B5EF4-FFF2-40B4-BE49-F238E27FC236}">
              <a16:creationId xmlns:a16="http://schemas.microsoft.com/office/drawing/2014/main" xmlns="" id="{00000000-0008-0000-07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906985" y="48963249"/>
          <a:ext cx="2785716" cy="1566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263491</xdr:colOff>
      <xdr:row>264</xdr:row>
      <xdr:rowOff>165656</xdr:rowOff>
    </xdr:from>
    <xdr:to>
      <xdr:col>5</xdr:col>
      <xdr:colOff>778564</xdr:colOff>
      <xdr:row>278</xdr:row>
      <xdr:rowOff>77306</xdr:rowOff>
    </xdr:to>
    <xdr:pic>
      <xdr:nvPicPr>
        <xdr:cNvPr id="91" name="Picture 12452">
          <a:extLst>
            <a:ext uri="{FF2B5EF4-FFF2-40B4-BE49-F238E27FC236}">
              <a16:creationId xmlns:a16="http://schemas.microsoft.com/office/drawing/2014/main" xmlns="" id="{00000000-0008-0000-07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906985" y="48963249"/>
          <a:ext cx="2785716" cy="1566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305442</xdr:colOff>
      <xdr:row>456</xdr:row>
      <xdr:rowOff>66465</xdr:rowOff>
    </xdr:from>
    <xdr:ext cx="1929821" cy="2684969"/>
    <xdr:pic>
      <xdr:nvPicPr>
        <xdr:cNvPr id="92" name="图片 91">
          <a:extLst>
            <a:ext uri="{FF2B5EF4-FFF2-40B4-BE49-F238E27FC236}">
              <a16:creationId xmlns:a16="http://schemas.microsoft.com/office/drawing/2014/main" xmlns="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420" y="93858726"/>
          <a:ext cx="1929821" cy="2684969"/>
        </a:xfrm>
        <a:prstGeom prst="rect">
          <a:avLst/>
        </a:prstGeom>
      </xdr:spPr>
    </xdr:pic>
    <xdr:clientData/>
  </xdr:oneCellAnchor>
  <xdr:twoCellAnchor>
    <xdr:from>
      <xdr:col>8</xdr:col>
      <xdr:colOff>405847</xdr:colOff>
      <xdr:row>458</xdr:row>
      <xdr:rowOff>165654</xdr:rowOff>
    </xdr:from>
    <xdr:to>
      <xdr:col>8</xdr:col>
      <xdr:colOff>588066</xdr:colOff>
      <xdr:row>461</xdr:row>
      <xdr:rowOff>115958</xdr:rowOff>
    </xdr:to>
    <xdr:grpSp>
      <xdr:nvGrpSpPr>
        <xdr:cNvPr id="93" name="组合 92">
          <a:extLst>
            <a:ext uri="{FF2B5EF4-FFF2-40B4-BE49-F238E27FC236}">
              <a16:creationId xmlns:a16="http://schemas.microsoft.com/office/drawing/2014/main" xmlns="" id="{00000000-0008-0000-0700-00005D000000}"/>
            </a:ext>
          </a:extLst>
        </xdr:cNvPr>
        <xdr:cNvGrpSpPr/>
      </xdr:nvGrpSpPr>
      <xdr:grpSpPr>
        <a:xfrm flipH="1">
          <a:off x="6866282" y="94322350"/>
          <a:ext cx="182219" cy="521804"/>
          <a:chOff x="4017065" y="94935261"/>
          <a:chExt cx="190500" cy="521804"/>
        </a:xfrm>
      </xdr:grpSpPr>
      <xdr:grpSp>
        <xdr:nvGrpSpPr>
          <xdr:cNvPr id="94" name="组合 93">
            <a:extLst>
              <a:ext uri="{FF2B5EF4-FFF2-40B4-BE49-F238E27FC236}">
                <a16:creationId xmlns:a16="http://schemas.microsoft.com/office/drawing/2014/main" xmlns="" id="{00000000-0008-0000-0700-00005E000000}"/>
              </a:ext>
            </a:extLst>
          </xdr:cNvPr>
          <xdr:cNvGrpSpPr/>
        </xdr:nvGrpSpPr>
        <xdr:grpSpPr>
          <a:xfrm>
            <a:off x="4081835" y="94935261"/>
            <a:ext cx="125730" cy="521804"/>
            <a:chOff x="1741169" y="95107125"/>
            <a:chExt cx="354331" cy="1085850"/>
          </a:xfrm>
        </xdr:grpSpPr>
        <xdr:sp macro="" textlink="">
          <xdr:nvSpPr>
            <xdr:cNvPr id="96" name="圆柱形 95">
              <a:extLst>
                <a:ext uri="{FF2B5EF4-FFF2-40B4-BE49-F238E27FC236}">
                  <a16:creationId xmlns:a16="http://schemas.microsoft.com/office/drawing/2014/main" xmlns="" id="{00000000-0008-0000-0700-000060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97" name="矩形 96">
              <a:extLst>
                <a:ext uri="{FF2B5EF4-FFF2-40B4-BE49-F238E27FC236}">
                  <a16:creationId xmlns:a16="http://schemas.microsoft.com/office/drawing/2014/main" xmlns="" id="{00000000-0008-0000-0700-000061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98" name="矩形 97">
              <a:extLst>
                <a:ext uri="{FF2B5EF4-FFF2-40B4-BE49-F238E27FC236}">
                  <a16:creationId xmlns:a16="http://schemas.microsoft.com/office/drawing/2014/main" xmlns="" id="{00000000-0008-0000-0700-000062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95" name="Cube 456">
            <a:extLst>
              <a:ext uri="{FF2B5EF4-FFF2-40B4-BE49-F238E27FC236}">
                <a16:creationId xmlns:a16="http://schemas.microsoft.com/office/drawing/2014/main" xmlns="" id="{00000000-0008-0000-0700-00005F000000}"/>
              </a:ext>
            </a:extLst>
          </xdr:cNvPr>
          <xdr:cNvSpPr/>
        </xdr:nvSpPr>
        <xdr:spPr bwMode="auto">
          <a:xfrm>
            <a:off x="4017065" y="95022440"/>
            <a:ext cx="102189" cy="368606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305442</xdr:colOff>
      <xdr:row>473</xdr:row>
      <xdr:rowOff>66465</xdr:rowOff>
    </xdr:from>
    <xdr:ext cx="1929821" cy="2684969"/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420" y="93858726"/>
          <a:ext cx="1929821" cy="2684969"/>
        </a:xfrm>
        <a:prstGeom prst="rect">
          <a:avLst/>
        </a:prstGeom>
      </xdr:spPr>
    </xdr:pic>
    <xdr:clientData/>
  </xdr:oneCellAnchor>
  <xdr:twoCellAnchor>
    <xdr:from>
      <xdr:col>4</xdr:col>
      <xdr:colOff>49694</xdr:colOff>
      <xdr:row>475</xdr:row>
      <xdr:rowOff>33132</xdr:rowOff>
    </xdr:from>
    <xdr:to>
      <xdr:col>4</xdr:col>
      <xdr:colOff>190499</xdr:colOff>
      <xdr:row>477</xdr:row>
      <xdr:rowOff>190501</xdr:rowOff>
    </xdr:to>
    <xdr:grpSp>
      <xdr:nvGrpSpPr>
        <xdr:cNvPr id="100" name="组合 99">
          <a:extLst>
            <a:ext uri="{FF2B5EF4-FFF2-40B4-BE49-F238E27FC236}">
              <a16:creationId xmlns:a16="http://schemas.microsoft.com/office/drawing/2014/main" xmlns="" id="{00000000-0008-0000-0700-000064000000}"/>
            </a:ext>
          </a:extLst>
        </xdr:cNvPr>
        <xdr:cNvGrpSpPr/>
      </xdr:nvGrpSpPr>
      <xdr:grpSpPr>
        <a:xfrm>
          <a:off x="2302564" y="97560849"/>
          <a:ext cx="140805" cy="521804"/>
          <a:chOff x="4017065" y="94935261"/>
          <a:chExt cx="190500" cy="521804"/>
        </a:xfrm>
      </xdr:grpSpPr>
      <xdr:grpSp>
        <xdr:nvGrpSpPr>
          <xdr:cNvPr id="101" name="组合 100">
            <a:extLst>
              <a:ext uri="{FF2B5EF4-FFF2-40B4-BE49-F238E27FC236}">
                <a16:creationId xmlns:a16="http://schemas.microsoft.com/office/drawing/2014/main" xmlns="" id="{00000000-0008-0000-0700-000065000000}"/>
              </a:ext>
            </a:extLst>
          </xdr:cNvPr>
          <xdr:cNvGrpSpPr/>
        </xdr:nvGrpSpPr>
        <xdr:grpSpPr>
          <a:xfrm>
            <a:off x="4081835" y="94935261"/>
            <a:ext cx="125730" cy="521804"/>
            <a:chOff x="1741169" y="95107125"/>
            <a:chExt cx="354331" cy="1085850"/>
          </a:xfrm>
        </xdr:grpSpPr>
        <xdr:sp macro="" textlink="">
          <xdr:nvSpPr>
            <xdr:cNvPr id="103" name="圆柱形 102">
              <a:extLst>
                <a:ext uri="{FF2B5EF4-FFF2-40B4-BE49-F238E27FC236}">
                  <a16:creationId xmlns:a16="http://schemas.microsoft.com/office/drawing/2014/main" xmlns="" id="{00000000-0008-0000-0700-000067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5" name="矩形 104">
              <a:extLst>
                <a:ext uri="{FF2B5EF4-FFF2-40B4-BE49-F238E27FC236}">
                  <a16:creationId xmlns:a16="http://schemas.microsoft.com/office/drawing/2014/main" xmlns="" id="{00000000-0008-0000-0700-000069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09" name="矩形 108">
              <a:extLst>
                <a:ext uri="{FF2B5EF4-FFF2-40B4-BE49-F238E27FC236}">
                  <a16:creationId xmlns:a16="http://schemas.microsoft.com/office/drawing/2014/main" xmlns="" id="{00000000-0008-0000-0700-00006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02" name="Cube 456">
            <a:extLst>
              <a:ext uri="{FF2B5EF4-FFF2-40B4-BE49-F238E27FC236}">
                <a16:creationId xmlns:a16="http://schemas.microsoft.com/office/drawing/2014/main" xmlns="" id="{00000000-0008-0000-0700-000066000000}"/>
              </a:ext>
            </a:extLst>
          </xdr:cNvPr>
          <xdr:cNvSpPr/>
        </xdr:nvSpPr>
        <xdr:spPr bwMode="auto">
          <a:xfrm>
            <a:off x="4017065" y="95022440"/>
            <a:ext cx="102189" cy="368606"/>
          </a:xfrm>
          <a:prstGeom prst="cube">
            <a:avLst>
              <a:gd name="adj" fmla="val 20488"/>
            </a:avLst>
          </a:prstGeom>
          <a:solidFill>
            <a:srgbClr val="66FFFF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twoCellAnchor>
    <xdr:from>
      <xdr:col>3</xdr:col>
      <xdr:colOff>877957</xdr:colOff>
      <xdr:row>567</xdr:row>
      <xdr:rowOff>66260</xdr:rowOff>
    </xdr:from>
    <xdr:to>
      <xdr:col>5</xdr:col>
      <xdr:colOff>165652</xdr:colOff>
      <xdr:row>568</xdr:row>
      <xdr:rowOff>173934</xdr:rowOff>
    </xdr:to>
    <xdr:sp macro="" textlink="">
      <xdr:nvSpPr>
        <xdr:cNvPr id="111" name="矩形 110">
          <a:extLst>
            <a:ext uri="{FF2B5EF4-FFF2-40B4-BE49-F238E27FC236}">
              <a16:creationId xmlns:a16="http://schemas.microsoft.com/office/drawing/2014/main" xmlns="" id="{00000000-0008-0000-0700-00006F000000}"/>
            </a:ext>
          </a:extLst>
        </xdr:cNvPr>
        <xdr:cNvSpPr/>
      </xdr:nvSpPr>
      <xdr:spPr>
        <a:xfrm flipV="1">
          <a:off x="2078935" y="115558956"/>
          <a:ext cx="1391478" cy="289891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83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83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165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165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182880</xdr:colOff>
          <xdr:row>10</xdr:row>
          <xdr:rowOff>7620</xdr:rowOff>
        </xdr:from>
        <xdr:to>
          <xdr:col>11</xdr:col>
          <xdr:colOff>1036320</xdr:colOff>
          <xdr:row>61</xdr:row>
          <xdr:rowOff>213360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xmlns="" id="{00000000-0008-0000-08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22860</xdr:colOff>
          <xdr:row>91</xdr:row>
          <xdr:rowOff>0</xdr:rowOff>
        </xdr:from>
        <xdr:to>
          <xdr:col>11</xdr:col>
          <xdr:colOff>1036320</xdr:colOff>
          <xdr:row>142</xdr:row>
          <xdr:rowOff>22860</xdr:rowOff>
        </xdr:to>
        <xdr:sp macro="" textlink="">
          <xdr:nvSpPr>
            <xdr:cNvPr id="8194" name="Object 2" hidden="1">
              <a:extLst>
                <a:ext uri="{63B3BB69-23CF-44E3-9099-C40C66FF867C}">
                  <a14:compatExt spid="_x0000_s8194"/>
                </a:ext>
                <a:ext uri="{FF2B5EF4-FFF2-40B4-BE49-F238E27FC236}">
                  <a16:creationId xmlns:a16="http://schemas.microsoft.com/office/drawing/2014/main" xmlns="" id="{00000000-0008-0000-0800-00000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7620</xdr:colOff>
          <xdr:row>173</xdr:row>
          <xdr:rowOff>7620</xdr:rowOff>
        </xdr:from>
        <xdr:to>
          <xdr:col>11</xdr:col>
          <xdr:colOff>1036320</xdr:colOff>
          <xdr:row>225</xdr:row>
          <xdr:rowOff>182880</xdr:rowOff>
        </xdr:to>
        <xdr:sp macro="" textlink="">
          <xdr:nvSpPr>
            <xdr:cNvPr id="8195" name="Object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xmlns="" id="{00000000-0008-0000-0800-00000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59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58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0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85" zoomScaleNormal="100" zoomScaleSheetLayoutView="85" workbookViewId="0">
      <selection activeCell="H8" sqref="H8:AF18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35"/>
      <c r="D3" s="535"/>
      <c r="E3" s="535"/>
      <c r="F3" s="535"/>
      <c r="G3" s="535"/>
      <c r="H3" s="535"/>
      <c r="I3" s="535"/>
      <c r="J3" s="535"/>
      <c r="K3" s="536" t="s">
        <v>181</v>
      </c>
      <c r="L3" s="537"/>
      <c r="M3" s="537"/>
      <c r="N3" s="537"/>
      <c r="O3" s="537"/>
      <c r="P3" s="537"/>
      <c r="Q3" s="537"/>
      <c r="R3" s="537"/>
      <c r="S3" s="537"/>
      <c r="T3" s="537"/>
      <c r="U3" s="537"/>
      <c r="V3" s="537"/>
      <c r="W3" s="537"/>
      <c r="X3" s="537"/>
      <c r="Y3" s="537"/>
      <c r="Z3" s="537"/>
      <c r="AA3" s="537"/>
      <c r="AB3" s="537"/>
      <c r="AC3" s="538"/>
      <c r="AD3" s="539"/>
      <c r="AE3" s="539"/>
      <c r="AF3" s="539"/>
      <c r="AG3" s="539"/>
      <c r="AH3" s="539"/>
      <c r="AI3" s="539"/>
      <c r="AJ3" s="540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41" t="s">
        <v>1058</v>
      </c>
      <c r="R5" s="541"/>
      <c r="S5" s="541"/>
      <c r="T5" s="541"/>
      <c r="U5" s="541"/>
      <c r="V5" s="541"/>
      <c r="W5" s="541"/>
      <c r="X5" s="541"/>
      <c r="Y5" s="541"/>
      <c r="Z5" s="541"/>
      <c r="AA5" s="541"/>
      <c r="AB5" s="541"/>
      <c r="AC5" s="541"/>
      <c r="AD5" s="541"/>
      <c r="AE5" s="541"/>
      <c r="AF5" s="541"/>
      <c r="AG5" s="541"/>
      <c r="AH5" s="541"/>
      <c r="AI5" s="541"/>
      <c r="AJ5" s="541"/>
      <c r="AK5" s="365"/>
      <c r="AN5" s="501" t="s">
        <v>995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41" t="s">
        <v>175</v>
      </c>
      <c r="R6" s="541"/>
      <c r="S6" s="541"/>
      <c r="T6" s="541"/>
      <c r="U6" s="541"/>
      <c r="V6" s="541"/>
      <c r="W6" s="541"/>
      <c r="X6" s="541"/>
      <c r="Y6" s="541"/>
      <c r="Z6" s="541"/>
      <c r="AA6" s="541"/>
      <c r="AB6" s="541"/>
      <c r="AC6" s="541"/>
      <c r="AD6" s="541"/>
      <c r="AE6" s="541"/>
      <c r="AF6" s="541"/>
      <c r="AG6" s="541"/>
      <c r="AH6" s="541"/>
      <c r="AI6" s="541"/>
      <c r="AJ6" s="541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34"/>
      <c r="L7" s="534"/>
      <c r="M7" s="534"/>
      <c r="N7" s="534"/>
      <c r="O7" s="534"/>
      <c r="P7" s="534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51"/>
      <c r="I8" s="552"/>
      <c r="J8" s="552"/>
      <c r="K8" s="552"/>
      <c r="L8" s="552"/>
      <c r="M8" s="552"/>
      <c r="N8" s="552"/>
      <c r="O8" s="552"/>
      <c r="P8" s="552"/>
      <c r="Q8" s="552"/>
      <c r="R8" s="552"/>
      <c r="S8" s="552"/>
      <c r="T8" s="552"/>
      <c r="U8" s="552"/>
      <c r="V8" s="552"/>
      <c r="W8" s="552"/>
      <c r="X8" s="552"/>
      <c r="Y8" s="552"/>
      <c r="Z8" s="552"/>
      <c r="AA8" s="552"/>
      <c r="AB8" s="552"/>
      <c r="AC8" s="552"/>
      <c r="AD8" s="552"/>
      <c r="AE8" s="552"/>
      <c r="AF8" s="553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54"/>
      <c r="I9" s="555"/>
      <c r="J9" s="555"/>
      <c r="K9" s="555"/>
      <c r="L9" s="555"/>
      <c r="M9" s="555"/>
      <c r="N9" s="555"/>
      <c r="O9" s="555"/>
      <c r="P9" s="555"/>
      <c r="Q9" s="555"/>
      <c r="R9" s="555"/>
      <c r="S9" s="555"/>
      <c r="T9" s="555"/>
      <c r="U9" s="555"/>
      <c r="V9" s="555"/>
      <c r="W9" s="555"/>
      <c r="X9" s="555"/>
      <c r="Y9" s="555"/>
      <c r="Z9" s="555"/>
      <c r="AA9" s="555"/>
      <c r="AB9" s="555"/>
      <c r="AC9" s="555"/>
      <c r="AD9" s="555"/>
      <c r="AE9" s="555"/>
      <c r="AF9" s="556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54"/>
      <c r="I10" s="555"/>
      <c r="J10" s="555"/>
      <c r="K10" s="555"/>
      <c r="L10" s="555"/>
      <c r="M10" s="555"/>
      <c r="N10" s="555"/>
      <c r="O10" s="555"/>
      <c r="P10" s="555"/>
      <c r="Q10" s="555"/>
      <c r="R10" s="555"/>
      <c r="S10" s="555"/>
      <c r="T10" s="555"/>
      <c r="U10" s="555"/>
      <c r="V10" s="555"/>
      <c r="W10" s="555"/>
      <c r="X10" s="555"/>
      <c r="Y10" s="555"/>
      <c r="Z10" s="555"/>
      <c r="AA10" s="555"/>
      <c r="AB10" s="555"/>
      <c r="AC10" s="555"/>
      <c r="AD10" s="555"/>
      <c r="AE10" s="555"/>
      <c r="AF10" s="556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54"/>
      <c r="I11" s="555"/>
      <c r="J11" s="555"/>
      <c r="K11" s="555"/>
      <c r="L11" s="555"/>
      <c r="M11" s="555"/>
      <c r="N11" s="555"/>
      <c r="O11" s="555"/>
      <c r="P11" s="555"/>
      <c r="Q11" s="555"/>
      <c r="R11" s="555"/>
      <c r="S11" s="555"/>
      <c r="T11" s="555"/>
      <c r="U11" s="555"/>
      <c r="V11" s="555"/>
      <c r="W11" s="555"/>
      <c r="X11" s="555"/>
      <c r="Y11" s="555"/>
      <c r="Z11" s="555"/>
      <c r="AA11" s="555"/>
      <c r="AB11" s="555"/>
      <c r="AC11" s="555"/>
      <c r="AD11" s="555"/>
      <c r="AE11" s="555"/>
      <c r="AF11" s="556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54"/>
      <c r="I12" s="555"/>
      <c r="J12" s="555"/>
      <c r="K12" s="555"/>
      <c r="L12" s="555"/>
      <c r="M12" s="555"/>
      <c r="N12" s="555"/>
      <c r="O12" s="555"/>
      <c r="P12" s="555"/>
      <c r="Q12" s="555"/>
      <c r="R12" s="555"/>
      <c r="S12" s="555"/>
      <c r="T12" s="555"/>
      <c r="U12" s="555"/>
      <c r="V12" s="555"/>
      <c r="W12" s="555"/>
      <c r="X12" s="555"/>
      <c r="Y12" s="555"/>
      <c r="Z12" s="555"/>
      <c r="AA12" s="555"/>
      <c r="AB12" s="555"/>
      <c r="AC12" s="555"/>
      <c r="AD12" s="555"/>
      <c r="AE12" s="555"/>
      <c r="AF12" s="556"/>
      <c r="AG12" s="368"/>
      <c r="AH12" s="368"/>
      <c r="AI12" s="368"/>
      <c r="AJ12" s="361"/>
      <c r="AK12" s="359"/>
      <c r="AN12" s="502" t="s">
        <v>996</v>
      </c>
      <c r="AO12" s="502" t="s">
        <v>997</v>
      </c>
    </row>
    <row r="13" spans="2:41">
      <c r="B13" s="358"/>
      <c r="C13" s="360"/>
      <c r="D13" s="368"/>
      <c r="E13" s="368"/>
      <c r="F13" s="368"/>
      <c r="G13" s="368"/>
      <c r="H13" s="554"/>
      <c r="I13" s="555"/>
      <c r="J13" s="555"/>
      <c r="K13" s="555"/>
      <c r="L13" s="555"/>
      <c r="M13" s="555"/>
      <c r="N13" s="555"/>
      <c r="O13" s="555"/>
      <c r="P13" s="555"/>
      <c r="Q13" s="555"/>
      <c r="R13" s="555"/>
      <c r="S13" s="555"/>
      <c r="T13" s="555"/>
      <c r="U13" s="555"/>
      <c r="V13" s="555"/>
      <c r="W13" s="555"/>
      <c r="X13" s="555"/>
      <c r="Y13" s="555"/>
      <c r="Z13" s="555"/>
      <c r="AA13" s="555"/>
      <c r="AB13" s="555"/>
      <c r="AC13" s="555"/>
      <c r="AD13" s="555"/>
      <c r="AE13" s="555"/>
      <c r="AF13" s="556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54"/>
      <c r="I14" s="555"/>
      <c r="J14" s="555"/>
      <c r="K14" s="555"/>
      <c r="L14" s="555"/>
      <c r="M14" s="555"/>
      <c r="N14" s="555"/>
      <c r="O14" s="555"/>
      <c r="P14" s="555"/>
      <c r="Q14" s="555"/>
      <c r="R14" s="555"/>
      <c r="S14" s="555"/>
      <c r="T14" s="555"/>
      <c r="U14" s="555"/>
      <c r="V14" s="555"/>
      <c r="W14" s="555"/>
      <c r="X14" s="555"/>
      <c r="Y14" s="555"/>
      <c r="Z14" s="555"/>
      <c r="AA14" s="555"/>
      <c r="AB14" s="555"/>
      <c r="AC14" s="555"/>
      <c r="AD14" s="555"/>
      <c r="AE14" s="555"/>
      <c r="AF14" s="556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54"/>
      <c r="I15" s="555"/>
      <c r="J15" s="555"/>
      <c r="K15" s="555"/>
      <c r="L15" s="555"/>
      <c r="M15" s="555"/>
      <c r="N15" s="555"/>
      <c r="O15" s="555"/>
      <c r="P15" s="555"/>
      <c r="Q15" s="555"/>
      <c r="R15" s="555"/>
      <c r="S15" s="555"/>
      <c r="T15" s="555"/>
      <c r="U15" s="555"/>
      <c r="V15" s="555"/>
      <c r="W15" s="555"/>
      <c r="X15" s="555"/>
      <c r="Y15" s="555"/>
      <c r="Z15" s="555"/>
      <c r="AA15" s="555"/>
      <c r="AB15" s="555"/>
      <c r="AC15" s="555"/>
      <c r="AD15" s="555"/>
      <c r="AE15" s="555"/>
      <c r="AF15" s="556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54"/>
      <c r="I16" s="555"/>
      <c r="J16" s="555"/>
      <c r="K16" s="555"/>
      <c r="L16" s="555"/>
      <c r="M16" s="555"/>
      <c r="N16" s="555"/>
      <c r="O16" s="555"/>
      <c r="P16" s="555"/>
      <c r="Q16" s="555"/>
      <c r="R16" s="555"/>
      <c r="S16" s="555"/>
      <c r="T16" s="555"/>
      <c r="U16" s="555"/>
      <c r="V16" s="555"/>
      <c r="W16" s="555"/>
      <c r="X16" s="555"/>
      <c r="Y16" s="555"/>
      <c r="Z16" s="555"/>
      <c r="AA16" s="555"/>
      <c r="AB16" s="555"/>
      <c r="AC16" s="555"/>
      <c r="AD16" s="555"/>
      <c r="AE16" s="555"/>
      <c r="AF16" s="556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54"/>
      <c r="I17" s="555"/>
      <c r="J17" s="555"/>
      <c r="K17" s="555"/>
      <c r="L17" s="555"/>
      <c r="M17" s="555"/>
      <c r="N17" s="555"/>
      <c r="O17" s="555"/>
      <c r="P17" s="555"/>
      <c r="Q17" s="555"/>
      <c r="R17" s="555"/>
      <c r="S17" s="555"/>
      <c r="T17" s="555"/>
      <c r="U17" s="555"/>
      <c r="V17" s="555"/>
      <c r="W17" s="555"/>
      <c r="X17" s="555"/>
      <c r="Y17" s="555"/>
      <c r="Z17" s="555"/>
      <c r="AA17" s="555"/>
      <c r="AB17" s="555"/>
      <c r="AC17" s="555"/>
      <c r="AD17" s="555"/>
      <c r="AE17" s="555"/>
      <c r="AF17" s="556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57"/>
      <c r="I18" s="558"/>
      <c r="J18" s="558"/>
      <c r="K18" s="558"/>
      <c r="L18" s="558"/>
      <c r="M18" s="558"/>
      <c r="N18" s="558"/>
      <c r="O18" s="558"/>
      <c r="P18" s="558"/>
      <c r="Q18" s="558"/>
      <c r="R18" s="558"/>
      <c r="S18" s="558"/>
      <c r="T18" s="558"/>
      <c r="U18" s="558"/>
      <c r="V18" s="558"/>
      <c r="W18" s="558"/>
      <c r="X18" s="558"/>
      <c r="Y18" s="558"/>
      <c r="Z18" s="558"/>
      <c r="AA18" s="558"/>
      <c r="AB18" s="558"/>
      <c r="AC18" s="558"/>
      <c r="AD18" s="558"/>
      <c r="AE18" s="558"/>
      <c r="AF18" s="559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60" t="s">
        <v>548</v>
      </c>
      <c r="I20" s="561"/>
      <c r="J20" s="561"/>
      <c r="K20" s="561"/>
      <c r="L20" s="561"/>
      <c r="M20" s="561"/>
      <c r="N20" s="562">
        <v>43390</v>
      </c>
      <c r="O20" s="562"/>
      <c r="P20" s="562"/>
      <c r="Q20" s="562"/>
      <c r="R20" s="562"/>
      <c r="S20" s="562"/>
      <c r="T20" s="561" t="s">
        <v>549</v>
      </c>
      <c r="U20" s="561"/>
      <c r="V20" s="561"/>
      <c r="W20" s="561"/>
      <c r="X20" s="561"/>
      <c r="Y20" s="561"/>
      <c r="Z20" s="561" t="s">
        <v>555</v>
      </c>
      <c r="AA20" s="561"/>
      <c r="AB20" s="561"/>
      <c r="AC20" s="561"/>
      <c r="AD20" s="561"/>
      <c r="AE20" s="561"/>
      <c r="AF20" s="563"/>
      <c r="AG20" s="368"/>
      <c r="AH20" s="368"/>
      <c r="AI20" s="368"/>
      <c r="AJ20" s="361"/>
      <c r="AK20" s="359"/>
      <c r="AN20" s="502" t="s">
        <v>998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64" t="s">
        <v>550</v>
      </c>
      <c r="I21" s="565"/>
      <c r="J21" s="565"/>
      <c r="K21" s="565"/>
      <c r="L21" s="565"/>
      <c r="M21" s="565"/>
      <c r="N21" s="565" t="s">
        <v>551</v>
      </c>
      <c r="O21" s="565"/>
      <c r="P21" s="565"/>
      <c r="Q21" s="565"/>
      <c r="R21" s="565"/>
      <c r="S21" s="565"/>
      <c r="T21" s="565" t="s">
        <v>552</v>
      </c>
      <c r="U21" s="565"/>
      <c r="V21" s="565"/>
      <c r="W21" s="565"/>
      <c r="X21" s="565"/>
      <c r="Y21" s="565"/>
      <c r="Z21" s="566">
        <v>43417</v>
      </c>
      <c r="AA21" s="566"/>
      <c r="AB21" s="566"/>
      <c r="AC21" s="566"/>
      <c r="AD21" s="566"/>
      <c r="AE21" s="566"/>
      <c r="AF21" s="567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42"/>
      <c r="J22" s="543"/>
      <c r="K22" s="543"/>
      <c r="L22" s="543"/>
      <c r="M22" s="543"/>
      <c r="N22" s="543"/>
      <c r="O22" s="543"/>
      <c r="P22" s="543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44" t="s">
        <v>553</v>
      </c>
      <c r="I23" s="545"/>
      <c r="J23" s="545"/>
      <c r="K23" s="545"/>
      <c r="L23" s="545"/>
      <c r="M23" s="545"/>
      <c r="N23" s="545"/>
      <c r="O23" s="546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47" t="s">
        <v>554</v>
      </c>
      <c r="I24" s="548"/>
      <c r="J24" s="548"/>
      <c r="K24" s="548"/>
      <c r="L24" s="548"/>
      <c r="M24" s="548"/>
      <c r="N24" s="548"/>
      <c r="O24" s="549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50" t="s">
        <v>174</v>
      </c>
      <c r="D27" s="550"/>
      <c r="E27" s="550"/>
      <c r="F27" s="550"/>
      <c r="G27" s="550"/>
      <c r="H27" s="550"/>
      <c r="I27" s="550"/>
      <c r="J27" s="550"/>
      <c r="K27" s="550"/>
      <c r="L27" s="550"/>
      <c r="M27" s="550"/>
      <c r="N27" s="550"/>
      <c r="O27" s="550"/>
      <c r="P27" s="550"/>
      <c r="Q27" s="550"/>
      <c r="R27" s="550"/>
      <c r="S27" s="550"/>
      <c r="T27" s="550"/>
      <c r="U27" s="550"/>
      <c r="V27" s="550"/>
      <c r="W27" s="550"/>
      <c r="X27" s="550"/>
      <c r="Y27" s="550"/>
      <c r="Z27" s="550"/>
      <c r="AA27" s="550"/>
      <c r="AB27" s="550"/>
      <c r="AC27" s="550"/>
      <c r="AD27" s="550"/>
      <c r="AE27" s="550"/>
      <c r="AF27" s="550"/>
      <c r="AG27" s="550"/>
      <c r="AH27" s="550"/>
      <c r="AI27" s="550"/>
      <c r="AJ27" s="550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  <mergeCell ref="K7:P7"/>
    <mergeCell ref="C3:J3"/>
    <mergeCell ref="K3:AB3"/>
    <mergeCell ref="AC3:AJ3"/>
    <mergeCell ref="Q5:AJ5"/>
    <mergeCell ref="Q6:AJ6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17" zoomScale="90" zoomScaleNormal="80" zoomScaleSheetLayoutView="90" workbookViewId="0">
      <selection activeCell="J13" sqref="J13:K13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860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861</v>
      </c>
      <c r="R2" s="176" t="s">
        <v>862</v>
      </c>
    </row>
    <row r="3" spans="1:20">
      <c r="A3" s="174"/>
      <c r="B3" s="180"/>
      <c r="C3" s="181"/>
      <c r="D3" s="568" t="s">
        <v>202</v>
      </c>
      <c r="E3" s="569"/>
      <c r="F3" s="569"/>
      <c r="G3" s="569"/>
      <c r="H3" s="569"/>
      <c r="I3" s="570"/>
      <c r="J3" s="181"/>
      <c r="K3" s="182"/>
      <c r="L3" s="183"/>
      <c r="M3" s="175"/>
      <c r="Q3" s="176" t="s">
        <v>863</v>
      </c>
      <c r="R3" s="176" t="s">
        <v>864</v>
      </c>
    </row>
    <row r="4" spans="1:20" ht="14.25" customHeight="1">
      <c r="A4" s="174"/>
      <c r="B4" s="180"/>
      <c r="C4" s="184"/>
      <c r="D4" s="571"/>
      <c r="E4" s="572"/>
      <c r="F4" s="572"/>
      <c r="G4" s="572"/>
      <c r="H4" s="572"/>
      <c r="I4" s="573"/>
      <c r="J4" s="184"/>
      <c r="K4" s="183"/>
      <c r="L4" s="183"/>
      <c r="M4" s="175"/>
      <c r="Q4" s="176" t="s">
        <v>865</v>
      </c>
      <c r="R4" s="176" t="s">
        <v>866</v>
      </c>
    </row>
    <row r="5" spans="1:20" ht="14.25" customHeight="1">
      <c r="A5" s="174"/>
      <c r="B5" s="180"/>
      <c r="C5" s="184"/>
      <c r="D5" s="571"/>
      <c r="E5" s="572"/>
      <c r="F5" s="572"/>
      <c r="G5" s="572"/>
      <c r="H5" s="572"/>
      <c r="I5" s="573"/>
      <c r="J5" s="184"/>
      <c r="K5" s="183"/>
      <c r="L5" s="183"/>
      <c r="M5" s="175"/>
      <c r="Q5" s="176" t="s">
        <v>867</v>
      </c>
      <c r="R5" s="176" t="s">
        <v>868</v>
      </c>
    </row>
    <row r="6" spans="1:20" ht="14.25" customHeight="1">
      <c r="A6" s="174"/>
      <c r="B6" s="180"/>
      <c r="C6" s="184"/>
      <c r="D6" s="571"/>
      <c r="E6" s="572"/>
      <c r="F6" s="572"/>
      <c r="G6" s="572"/>
      <c r="H6" s="572"/>
      <c r="I6" s="573"/>
      <c r="J6" s="184"/>
      <c r="K6" s="183"/>
      <c r="L6" s="183"/>
      <c r="M6" s="175"/>
      <c r="Q6" s="176" t="s">
        <v>869</v>
      </c>
      <c r="R6" s="176" t="s">
        <v>870</v>
      </c>
    </row>
    <row r="7" spans="1:20" ht="21.6" thickBot="1">
      <c r="A7" s="174"/>
      <c r="B7" s="180"/>
      <c r="C7" s="186"/>
      <c r="D7" s="574"/>
      <c r="E7" s="575"/>
      <c r="F7" s="575"/>
      <c r="G7" s="575"/>
      <c r="H7" s="575"/>
      <c r="I7" s="576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595" t="s">
        <v>217</v>
      </c>
      <c r="C9" s="596"/>
      <c r="D9" s="596"/>
      <c r="E9" s="596"/>
      <c r="F9" s="596"/>
      <c r="G9" s="596"/>
      <c r="H9" s="596"/>
      <c r="I9" s="596"/>
      <c r="J9" s="596"/>
      <c r="K9" s="596"/>
      <c r="L9" s="597"/>
      <c r="M9" s="175"/>
      <c r="O9" s="284" t="s">
        <v>263</v>
      </c>
    </row>
    <row r="10" spans="1:20" ht="14.4" thickBot="1">
      <c r="A10" s="174"/>
      <c r="B10" s="180"/>
      <c r="C10" s="612"/>
      <c r="D10" s="612"/>
      <c r="E10" s="612"/>
      <c r="F10" s="612"/>
      <c r="G10" s="612"/>
      <c r="H10" s="612"/>
      <c r="I10" s="612"/>
      <c r="J10" s="612"/>
      <c r="K10" s="612"/>
      <c r="L10" s="613"/>
      <c r="M10" s="175"/>
    </row>
    <row r="11" spans="1:20" ht="14.4">
      <c r="A11" s="174"/>
      <c r="B11" s="180"/>
      <c r="C11" s="188" t="s">
        <v>183</v>
      </c>
      <c r="D11" s="614" t="s">
        <v>1059</v>
      </c>
      <c r="E11" s="615"/>
      <c r="F11" s="189"/>
      <c r="G11" s="189"/>
      <c r="H11" s="190" t="s">
        <v>184</v>
      </c>
      <c r="I11" s="191"/>
      <c r="J11" s="616" t="s">
        <v>865</v>
      </c>
      <c r="K11" s="617"/>
      <c r="L11" s="192"/>
      <c r="M11" s="175"/>
      <c r="O11" s="176" t="s">
        <v>871</v>
      </c>
      <c r="P11" s="285" t="s">
        <v>894</v>
      </c>
      <c r="Q11" s="176" t="s">
        <v>872</v>
      </c>
      <c r="S11" s="176" t="s">
        <v>860</v>
      </c>
    </row>
    <row r="12" spans="1:20" ht="14.4">
      <c r="A12" s="174"/>
      <c r="B12" s="180"/>
      <c r="C12" s="188" t="s">
        <v>463</v>
      </c>
      <c r="D12" s="618" t="s">
        <v>1060</v>
      </c>
      <c r="E12" s="619"/>
      <c r="F12" s="193"/>
      <c r="G12" s="189"/>
      <c r="H12" s="190" t="s">
        <v>185</v>
      </c>
      <c r="I12" s="191"/>
      <c r="J12" s="589" t="s">
        <v>1047</v>
      </c>
      <c r="K12" s="620"/>
      <c r="L12" s="194"/>
      <c r="M12" s="175"/>
      <c r="O12" s="176" t="s">
        <v>873</v>
      </c>
      <c r="P12" s="284" t="s">
        <v>895</v>
      </c>
      <c r="Q12" s="176" t="s">
        <v>874</v>
      </c>
      <c r="S12" s="176" t="s">
        <v>875</v>
      </c>
    </row>
    <row r="13" spans="1:20">
      <c r="A13" s="174"/>
      <c r="B13" s="180"/>
      <c r="C13" s="188" t="s">
        <v>177</v>
      </c>
      <c r="D13" s="621" t="s">
        <v>520</v>
      </c>
      <c r="E13" s="622"/>
      <c r="F13" s="189"/>
      <c r="G13" s="189"/>
      <c r="H13" s="190" t="s">
        <v>186</v>
      </c>
      <c r="I13" s="191"/>
      <c r="J13" s="589">
        <v>67</v>
      </c>
      <c r="K13" s="620"/>
      <c r="L13" s="196"/>
      <c r="M13" s="175"/>
      <c r="O13" s="176" t="s">
        <v>876</v>
      </c>
      <c r="P13" s="176" t="s">
        <v>877</v>
      </c>
      <c r="Q13" s="176" t="s">
        <v>878</v>
      </c>
      <c r="S13" s="176" t="s">
        <v>879</v>
      </c>
    </row>
    <row r="14" spans="1:20">
      <c r="A14" s="174"/>
      <c r="B14" s="180"/>
      <c r="C14" s="188" t="s">
        <v>176</v>
      </c>
      <c r="D14" s="618">
        <v>102.53301999999999</v>
      </c>
      <c r="E14" s="619"/>
      <c r="F14" s="197"/>
      <c r="G14" s="189"/>
      <c r="H14" s="190" t="s">
        <v>178</v>
      </c>
      <c r="I14" s="195"/>
      <c r="J14" s="589">
        <v>0</v>
      </c>
      <c r="K14" s="620"/>
      <c r="L14" s="194"/>
      <c r="M14" s="175"/>
      <c r="O14" s="176" t="s">
        <v>880</v>
      </c>
      <c r="P14" s="176" t="s">
        <v>881</v>
      </c>
      <c r="Q14" s="176" t="s">
        <v>178</v>
      </c>
      <c r="S14" s="176" t="s">
        <v>882</v>
      </c>
    </row>
    <row r="15" spans="1:20">
      <c r="A15" s="174"/>
      <c r="B15" s="180"/>
      <c r="C15" s="188" t="s">
        <v>187</v>
      </c>
      <c r="D15" s="618">
        <v>20.611550000000001</v>
      </c>
      <c r="E15" s="619"/>
      <c r="F15" s="189"/>
      <c r="G15" s="189"/>
      <c r="H15" s="188" t="s">
        <v>188</v>
      </c>
      <c r="I15" s="189"/>
      <c r="J15" s="589">
        <f>J13+J14</f>
        <v>67</v>
      </c>
      <c r="K15" s="620"/>
      <c r="L15" s="194"/>
      <c r="M15" s="175"/>
      <c r="O15" s="176" t="s">
        <v>883</v>
      </c>
      <c r="P15" s="176" t="s">
        <v>881</v>
      </c>
      <c r="Q15" s="176" t="s">
        <v>884</v>
      </c>
      <c r="S15" s="176" t="s">
        <v>885</v>
      </c>
    </row>
    <row r="16" spans="1:20">
      <c r="A16" s="174"/>
      <c r="B16" s="180"/>
      <c r="C16" s="503" t="s">
        <v>189</v>
      </c>
      <c r="D16" s="623">
        <v>385</v>
      </c>
      <c r="E16" s="624"/>
      <c r="F16" s="189"/>
      <c r="G16" s="189"/>
      <c r="H16" s="190" t="s">
        <v>177</v>
      </c>
      <c r="I16" s="195"/>
      <c r="J16" s="589" t="s">
        <v>120</v>
      </c>
      <c r="K16" s="590"/>
      <c r="L16" s="194"/>
      <c r="M16" s="175"/>
      <c r="O16" s="176" t="s">
        <v>886</v>
      </c>
      <c r="P16" s="176" t="s">
        <v>887</v>
      </c>
      <c r="Q16" s="176" t="s">
        <v>876</v>
      </c>
      <c r="S16" s="176" t="s">
        <v>888</v>
      </c>
      <c r="T16" s="176" t="s">
        <v>889</v>
      </c>
    </row>
    <row r="17" spans="1:26" ht="15" customHeight="1" thickBot="1">
      <c r="A17" s="174"/>
      <c r="B17" s="180"/>
      <c r="C17" s="188" t="s">
        <v>173</v>
      </c>
      <c r="D17" s="625"/>
      <c r="E17" s="626"/>
      <c r="F17" s="189"/>
      <c r="G17" s="189"/>
      <c r="H17" s="591" t="s">
        <v>190</v>
      </c>
      <c r="I17" s="591"/>
      <c r="J17" s="593" t="s">
        <v>1048</v>
      </c>
      <c r="K17" s="594"/>
      <c r="L17" s="194"/>
      <c r="M17" s="175"/>
      <c r="O17" s="176" t="s">
        <v>890</v>
      </c>
      <c r="P17" s="176" t="s">
        <v>891</v>
      </c>
      <c r="Q17" s="176" t="s">
        <v>892</v>
      </c>
      <c r="S17" s="285" t="s">
        <v>896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592"/>
      <c r="I18" s="592"/>
      <c r="J18" s="189"/>
      <c r="K18" s="189"/>
      <c r="L18" s="194"/>
      <c r="M18" s="175"/>
      <c r="P18" s="176" t="s">
        <v>893</v>
      </c>
    </row>
    <row r="19" spans="1:26" ht="16.2" thickBot="1">
      <c r="A19" s="174"/>
      <c r="B19" s="595" t="s">
        <v>218</v>
      </c>
      <c r="C19" s="596"/>
      <c r="D19" s="596"/>
      <c r="E19" s="596"/>
      <c r="F19" s="596"/>
      <c r="G19" s="596"/>
      <c r="H19" s="596"/>
      <c r="I19" s="596"/>
      <c r="J19" s="596"/>
      <c r="K19" s="596"/>
      <c r="L19" s="597"/>
      <c r="M19" s="175"/>
      <c r="O19" s="284" t="s">
        <v>266</v>
      </c>
      <c r="Y19" s="284" t="s">
        <v>902</v>
      </c>
    </row>
    <row r="20" spans="1:26" ht="15" thickBot="1">
      <c r="A20" s="174"/>
      <c r="B20" s="180"/>
      <c r="C20" s="612"/>
      <c r="D20" s="612"/>
      <c r="E20" s="612"/>
      <c r="F20" s="612"/>
      <c r="G20" s="612"/>
      <c r="H20" s="612"/>
      <c r="I20" s="612"/>
      <c r="J20" s="612"/>
      <c r="K20" s="612"/>
      <c r="L20" s="613"/>
      <c r="M20" s="175"/>
      <c r="Y20" s="176" t="s">
        <v>903</v>
      </c>
      <c r="Z20" s="284" t="s">
        <v>904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999</v>
      </c>
      <c r="F21" s="583" t="s">
        <v>193</v>
      </c>
      <c r="G21" s="584"/>
      <c r="H21" s="350" t="s">
        <v>1049</v>
      </c>
      <c r="I21" s="351" t="s">
        <v>194</v>
      </c>
      <c r="J21" s="585" t="s">
        <v>1050</v>
      </c>
      <c r="K21" s="586"/>
      <c r="L21" s="194"/>
      <c r="M21" s="175"/>
      <c r="O21" s="485" t="s">
        <v>905</v>
      </c>
      <c r="P21" s="486" t="s">
        <v>906</v>
      </c>
      <c r="Q21" s="473" t="s">
        <v>897</v>
      </c>
      <c r="R21" s="628" t="s">
        <v>907</v>
      </c>
      <c r="S21" s="629"/>
      <c r="T21" s="350" t="s">
        <v>898</v>
      </c>
      <c r="U21" s="487" t="s">
        <v>902</v>
      </c>
      <c r="V21" s="630" t="s">
        <v>172</v>
      </c>
      <c r="W21" s="631"/>
      <c r="Y21" s="176" t="s">
        <v>172</v>
      </c>
      <c r="Z21" s="284" t="s">
        <v>908</v>
      </c>
    </row>
    <row r="22" spans="1:26" ht="30.75" customHeight="1">
      <c r="A22" s="174"/>
      <c r="B22" s="180"/>
      <c r="C22" s="587" t="s">
        <v>195</v>
      </c>
      <c r="D22" s="588"/>
      <c r="E22" s="588"/>
      <c r="F22" s="588"/>
      <c r="G22" s="588"/>
      <c r="H22" s="579" t="s">
        <v>1061</v>
      </c>
      <c r="I22" s="579"/>
      <c r="J22" s="579"/>
      <c r="K22" s="580"/>
      <c r="L22" s="194"/>
      <c r="M22" s="175"/>
      <c r="O22" s="632" t="s">
        <v>909</v>
      </c>
      <c r="P22" s="578"/>
      <c r="Q22" s="578"/>
      <c r="R22" s="578"/>
      <c r="S22" s="578"/>
      <c r="T22" s="488" t="s">
        <v>924</v>
      </c>
      <c r="U22" s="489"/>
      <c r="V22" s="489"/>
      <c r="W22" s="489"/>
      <c r="Y22" s="176" t="s">
        <v>910</v>
      </c>
      <c r="Z22" s="284" t="s">
        <v>911</v>
      </c>
    </row>
    <row r="23" spans="1:26" ht="30.75" customHeight="1">
      <c r="A23" s="174"/>
      <c r="B23" s="180"/>
      <c r="C23" s="587" t="s">
        <v>196</v>
      </c>
      <c r="D23" s="588"/>
      <c r="E23" s="588"/>
      <c r="F23" s="588"/>
      <c r="G23" s="588"/>
      <c r="H23" s="579" t="s">
        <v>899</v>
      </c>
      <c r="I23" s="579"/>
      <c r="J23" s="579"/>
      <c r="K23" s="580"/>
      <c r="L23" s="194"/>
      <c r="M23" s="175"/>
      <c r="O23" s="633" t="s">
        <v>912</v>
      </c>
      <c r="P23" s="588"/>
      <c r="Q23" s="588"/>
      <c r="R23" s="588"/>
      <c r="S23" s="588"/>
      <c r="T23" s="488" t="s">
        <v>197</v>
      </c>
      <c r="U23" s="489"/>
      <c r="V23" s="489"/>
      <c r="W23" s="489"/>
      <c r="Y23" s="176" t="s">
        <v>913</v>
      </c>
      <c r="Z23" s="284" t="s">
        <v>914</v>
      </c>
    </row>
    <row r="24" spans="1:26" ht="15.75" customHeight="1">
      <c r="A24" s="174"/>
      <c r="B24" s="180"/>
      <c r="C24" s="577" t="s">
        <v>198</v>
      </c>
      <c r="D24" s="578"/>
      <c r="E24" s="578"/>
      <c r="F24" s="578"/>
      <c r="G24" s="578"/>
      <c r="H24" s="579" t="s">
        <v>900</v>
      </c>
      <c r="I24" s="579"/>
      <c r="J24" s="579"/>
      <c r="K24" s="580"/>
      <c r="L24" s="194"/>
      <c r="M24" s="175"/>
      <c r="O24" s="627" t="s">
        <v>915</v>
      </c>
      <c r="P24" s="578"/>
      <c r="Q24" s="578"/>
      <c r="R24" s="578"/>
      <c r="S24" s="578"/>
      <c r="T24" s="488" t="s">
        <v>199</v>
      </c>
      <c r="U24" s="490" t="s">
        <v>916</v>
      </c>
      <c r="V24" s="489"/>
      <c r="W24" s="489"/>
    </row>
    <row r="25" spans="1:26" ht="15.75" customHeight="1">
      <c r="A25" s="174"/>
      <c r="B25" s="180"/>
      <c r="C25" s="577" t="s">
        <v>200</v>
      </c>
      <c r="D25" s="578"/>
      <c r="E25" s="578"/>
      <c r="F25" s="578"/>
      <c r="G25" s="578"/>
      <c r="H25" s="581" t="s">
        <v>527</v>
      </c>
      <c r="I25" s="581"/>
      <c r="J25" s="581"/>
      <c r="K25" s="582"/>
      <c r="L25" s="194"/>
      <c r="M25" s="175"/>
      <c r="O25" s="627" t="s">
        <v>917</v>
      </c>
      <c r="P25" s="578"/>
      <c r="Q25" s="578"/>
      <c r="R25" s="578"/>
      <c r="S25" s="578"/>
      <c r="T25" s="488" t="s">
        <v>901</v>
      </c>
      <c r="U25" s="491"/>
      <c r="V25" s="284" t="s">
        <v>917</v>
      </c>
    </row>
    <row r="26" spans="1:26" ht="15.75" customHeight="1" thickBot="1">
      <c r="A26" s="174"/>
      <c r="B26" s="180"/>
      <c r="C26" s="601" t="s">
        <v>201</v>
      </c>
      <c r="D26" s="602"/>
      <c r="E26" s="602"/>
      <c r="F26" s="602"/>
      <c r="G26" s="602"/>
      <c r="H26" s="603"/>
      <c r="I26" s="603"/>
      <c r="J26" s="603"/>
      <c r="K26" s="604"/>
      <c r="L26" s="194"/>
      <c r="M26" s="175"/>
      <c r="O26" s="627" t="s">
        <v>917</v>
      </c>
      <c r="P26" s="578"/>
      <c r="Q26" s="578"/>
      <c r="R26" s="578"/>
      <c r="S26" s="578"/>
      <c r="T26" s="488" t="s">
        <v>919</v>
      </c>
      <c r="U26" s="491"/>
      <c r="V26" s="176" t="s">
        <v>527</v>
      </c>
      <c r="W26" s="284" t="s">
        <v>920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901</v>
      </c>
      <c r="X27" s="284" t="s">
        <v>921</v>
      </c>
    </row>
    <row r="28" spans="1:26" ht="14.4">
      <c r="A28" s="189"/>
      <c r="B28" s="180"/>
      <c r="C28" s="605"/>
      <c r="D28" s="606"/>
      <c r="E28" s="606"/>
      <c r="F28" s="606"/>
      <c r="G28" s="606"/>
      <c r="H28" s="606"/>
      <c r="I28" s="606"/>
      <c r="J28" s="606"/>
      <c r="K28" s="607"/>
      <c r="L28" s="194"/>
      <c r="M28" s="189"/>
      <c r="V28" s="176" t="s">
        <v>922</v>
      </c>
      <c r="W28" s="284" t="s">
        <v>923</v>
      </c>
    </row>
    <row r="29" spans="1:26" ht="14.4">
      <c r="A29" s="189"/>
      <c r="B29" s="180"/>
      <c r="C29" s="608"/>
      <c r="D29" s="609"/>
      <c r="E29" s="609"/>
      <c r="F29" s="609"/>
      <c r="G29" s="609"/>
      <c r="H29" s="609"/>
      <c r="I29" s="609"/>
      <c r="J29" s="609"/>
      <c r="K29" s="610"/>
      <c r="L29" s="194"/>
      <c r="M29" s="189"/>
      <c r="V29" s="176" t="s">
        <v>918</v>
      </c>
      <c r="W29" s="284" t="s">
        <v>914</v>
      </c>
    </row>
    <row r="30" spans="1:26" ht="14.4">
      <c r="A30" s="189"/>
      <c r="B30" s="180"/>
      <c r="C30" s="608"/>
      <c r="D30" s="609"/>
      <c r="E30" s="609"/>
      <c r="F30" s="609"/>
      <c r="G30" s="609"/>
      <c r="H30" s="609"/>
      <c r="I30" s="609"/>
      <c r="J30" s="609"/>
      <c r="K30" s="610"/>
      <c r="L30" s="194"/>
      <c r="M30" s="189"/>
      <c r="O30" s="285" t="s">
        <v>267</v>
      </c>
    </row>
    <row r="31" spans="1:26">
      <c r="A31" s="189"/>
      <c r="B31" s="180"/>
      <c r="C31" s="608"/>
      <c r="D31" s="611"/>
      <c r="E31" s="611"/>
      <c r="F31" s="611"/>
      <c r="G31" s="611"/>
      <c r="H31" s="611"/>
      <c r="I31" s="611"/>
      <c r="J31" s="611"/>
      <c r="K31" s="610"/>
      <c r="L31" s="194"/>
      <c r="M31" s="189"/>
    </row>
    <row r="32" spans="1:26">
      <c r="A32" s="189"/>
      <c r="B32" s="180"/>
      <c r="C32" s="608"/>
      <c r="D32" s="611"/>
      <c r="E32" s="611"/>
      <c r="F32" s="611"/>
      <c r="G32" s="611"/>
      <c r="H32" s="611"/>
      <c r="I32" s="611"/>
      <c r="J32" s="611"/>
      <c r="K32" s="610"/>
      <c r="L32" s="194"/>
      <c r="M32" s="189"/>
    </row>
    <row r="33" spans="1:13">
      <c r="A33" s="189"/>
      <c r="B33" s="180"/>
      <c r="C33" s="608"/>
      <c r="D33" s="611"/>
      <c r="E33" s="611"/>
      <c r="F33" s="611"/>
      <c r="G33" s="611"/>
      <c r="H33" s="611"/>
      <c r="I33" s="611"/>
      <c r="J33" s="611"/>
      <c r="K33" s="610"/>
      <c r="L33" s="194"/>
      <c r="M33" s="189"/>
    </row>
    <row r="34" spans="1:13">
      <c r="A34" s="189"/>
      <c r="B34" s="180"/>
      <c r="C34" s="608"/>
      <c r="D34" s="611"/>
      <c r="E34" s="611"/>
      <c r="F34" s="611"/>
      <c r="G34" s="611"/>
      <c r="H34" s="611"/>
      <c r="I34" s="611"/>
      <c r="J34" s="611"/>
      <c r="K34" s="610"/>
      <c r="L34" s="194"/>
      <c r="M34" s="189"/>
    </row>
    <row r="35" spans="1:13">
      <c r="A35" s="189"/>
      <c r="B35" s="180"/>
      <c r="C35" s="608"/>
      <c r="D35" s="611"/>
      <c r="E35" s="611"/>
      <c r="F35" s="611"/>
      <c r="G35" s="611"/>
      <c r="H35" s="611"/>
      <c r="I35" s="611"/>
      <c r="J35" s="611"/>
      <c r="K35" s="610"/>
      <c r="L35" s="194"/>
      <c r="M35" s="189"/>
    </row>
    <row r="36" spans="1:13">
      <c r="A36" s="189"/>
      <c r="B36" s="180"/>
      <c r="C36" s="608"/>
      <c r="D36" s="611"/>
      <c r="E36" s="611"/>
      <c r="F36" s="611"/>
      <c r="G36" s="611"/>
      <c r="H36" s="611"/>
      <c r="I36" s="611"/>
      <c r="J36" s="611"/>
      <c r="K36" s="610"/>
      <c r="L36" s="194"/>
      <c r="M36" s="189"/>
    </row>
    <row r="37" spans="1:13">
      <c r="A37" s="189"/>
      <c r="B37" s="180"/>
      <c r="C37" s="608"/>
      <c r="D37" s="611"/>
      <c r="E37" s="611"/>
      <c r="F37" s="611"/>
      <c r="G37" s="611"/>
      <c r="H37" s="611"/>
      <c r="I37" s="611"/>
      <c r="J37" s="611"/>
      <c r="K37" s="610"/>
      <c r="L37" s="194"/>
      <c r="M37" s="189"/>
    </row>
    <row r="38" spans="1:13">
      <c r="A38" s="189"/>
      <c r="B38" s="180"/>
      <c r="C38" s="608"/>
      <c r="D38" s="611"/>
      <c r="E38" s="611"/>
      <c r="F38" s="611"/>
      <c r="G38" s="611"/>
      <c r="H38" s="611"/>
      <c r="I38" s="611"/>
      <c r="J38" s="611"/>
      <c r="K38" s="610"/>
      <c r="L38" s="194"/>
      <c r="M38" s="189"/>
    </row>
    <row r="39" spans="1:13">
      <c r="A39" s="189"/>
      <c r="B39" s="180"/>
      <c r="C39" s="608"/>
      <c r="D39" s="611"/>
      <c r="E39" s="611"/>
      <c r="F39" s="611"/>
      <c r="G39" s="611"/>
      <c r="H39" s="611"/>
      <c r="I39" s="611"/>
      <c r="J39" s="611"/>
      <c r="K39" s="610"/>
      <c r="L39" s="194"/>
      <c r="M39" s="189"/>
    </row>
    <row r="40" spans="1:13">
      <c r="A40" s="189"/>
      <c r="B40" s="180"/>
      <c r="C40" s="608"/>
      <c r="D40" s="611"/>
      <c r="E40" s="611"/>
      <c r="F40" s="611"/>
      <c r="G40" s="611"/>
      <c r="H40" s="611"/>
      <c r="I40" s="611"/>
      <c r="J40" s="611"/>
      <c r="K40" s="610"/>
      <c r="L40" s="194"/>
      <c r="M40" s="189"/>
    </row>
    <row r="41" spans="1:13">
      <c r="A41" s="189"/>
      <c r="B41" s="180"/>
      <c r="C41" s="608"/>
      <c r="D41" s="611"/>
      <c r="E41" s="611"/>
      <c r="F41" s="611"/>
      <c r="G41" s="611"/>
      <c r="H41" s="611"/>
      <c r="I41" s="611"/>
      <c r="J41" s="611"/>
      <c r="K41" s="610"/>
      <c r="L41" s="194"/>
      <c r="M41" s="189"/>
    </row>
    <row r="42" spans="1:13">
      <c r="A42" s="189"/>
      <c r="B42" s="180"/>
      <c r="C42" s="608"/>
      <c r="D42" s="611"/>
      <c r="E42" s="611"/>
      <c r="F42" s="611"/>
      <c r="G42" s="611"/>
      <c r="H42" s="611"/>
      <c r="I42" s="611"/>
      <c r="J42" s="611"/>
      <c r="K42" s="610"/>
      <c r="L42" s="194"/>
      <c r="M42" s="189"/>
    </row>
    <row r="43" spans="1:13">
      <c r="A43" s="189"/>
      <c r="B43" s="180"/>
      <c r="C43" s="608"/>
      <c r="D43" s="611"/>
      <c r="E43" s="611"/>
      <c r="F43" s="611"/>
      <c r="G43" s="611"/>
      <c r="H43" s="611"/>
      <c r="I43" s="611"/>
      <c r="J43" s="611"/>
      <c r="K43" s="610"/>
      <c r="L43" s="194"/>
      <c r="M43" s="189"/>
    </row>
    <row r="44" spans="1:13">
      <c r="A44" s="189"/>
      <c r="B44" s="180"/>
      <c r="C44" s="608"/>
      <c r="D44" s="611"/>
      <c r="E44" s="611"/>
      <c r="F44" s="611"/>
      <c r="G44" s="611"/>
      <c r="H44" s="611"/>
      <c r="I44" s="611"/>
      <c r="J44" s="611"/>
      <c r="K44" s="610"/>
      <c r="L44" s="194"/>
      <c r="M44" s="189"/>
    </row>
    <row r="45" spans="1:13">
      <c r="A45" s="189"/>
      <c r="B45" s="180"/>
      <c r="C45" s="608"/>
      <c r="D45" s="611"/>
      <c r="E45" s="611"/>
      <c r="F45" s="611"/>
      <c r="G45" s="611"/>
      <c r="H45" s="611"/>
      <c r="I45" s="611"/>
      <c r="J45" s="611"/>
      <c r="K45" s="610"/>
      <c r="L45" s="194"/>
      <c r="M45" s="189"/>
    </row>
    <row r="46" spans="1:13">
      <c r="A46" s="189"/>
      <c r="B46" s="180"/>
      <c r="C46" s="608"/>
      <c r="D46" s="611"/>
      <c r="E46" s="611"/>
      <c r="F46" s="611"/>
      <c r="G46" s="611"/>
      <c r="H46" s="611"/>
      <c r="I46" s="611"/>
      <c r="J46" s="611"/>
      <c r="K46" s="610"/>
      <c r="L46" s="194"/>
      <c r="M46" s="189"/>
    </row>
    <row r="47" spans="1:13">
      <c r="A47" s="189"/>
      <c r="B47" s="180"/>
      <c r="C47" s="608"/>
      <c r="D47" s="611"/>
      <c r="E47" s="611"/>
      <c r="F47" s="611"/>
      <c r="G47" s="611"/>
      <c r="H47" s="611"/>
      <c r="I47" s="611"/>
      <c r="J47" s="611"/>
      <c r="K47" s="610"/>
      <c r="L47" s="194"/>
      <c r="M47" s="189"/>
    </row>
    <row r="48" spans="1:13">
      <c r="A48" s="189"/>
      <c r="B48" s="180"/>
      <c r="C48" s="608"/>
      <c r="D48" s="611"/>
      <c r="E48" s="611"/>
      <c r="F48" s="611"/>
      <c r="G48" s="611"/>
      <c r="H48" s="611"/>
      <c r="I48" s="611"/>
      <c r="J48" s="611"/>
      <c r="K48" s="610"/>
      <c r="L48" s="194"/>
      <c r="M48" s="189"/>
    </row>
    <row r="49" spans="1:13">
      <c r="A49" s="189"/>
      <c r="B49" s="180"/>
      <c r="C49" s="608"/>
      <c r="D49" s="611"/>
      <c r="E49" s="611"/>
      <c r="F49" s="611"/>
      <c r="G49" s="611"/>
      <c r="H49" s="611"/>
      <c r="I49" s="611"/>
      <c r="J49" s="611"/>
      <c r="K49" s="610"/>
      <c r="L49" s="194"/>
      <c r="M49" s="189"/>
    </row>
    <row r="50" spans="1:13">
      <c r="A50" s="189"/>
      <c r="B50" s="180"/>
      <c r="C50" s="608"/>
      <c r="D50" s="611"/>
      <c r="E50" s="611"/>
      <c r="F50" s="611"/>
      <c r="G50" s="611"/>
      <c r="H50" s="611"/>
      <c r="I50" s="611"/>
      <c r="J50" s="611"/>
      <c r="K50" s="610"/>
      <c r="L50" s="194"/>
      <c r="M50" s="189"/>
    </row>
    <row r="51" spans="1:13">
      <c r="A51" s="189"/>
      <c r="B51" s="180"/>
      <c r="C51" s="608"/>
      <c r="D51" s="611"/>
      <c r="E51" s="611"/>
      <c r="F51" s="611"/>
      <c r="G51" s="611"/>
      <c r="H51" s="611"/>
      <c r="I51" s="611"/>
      <c r="J51" s="611"/>
      <c r="K51" s="610"/>
      <c r="L51" s="194"/>
      <c r="M51" s="189"/>
    </row>
    <row r="52" spans="1:13">
      <c r="A52" s="189"/>
      <c r="B52" s="180"/>
      <c r="C52" s="608"/>
      <c r="D52" s="611"/>
      <c r="E52" s="611"/>
      <c r="F52" s="611"/>
      <c r="G52" s="611"/>
      <c r="H52" s="611"/>
      <c r="I52" s="611"/>
      <c r="J52" s="611"/>
      <c r="K52" s="610"/>
      <c r="L52" s="194"/>
      <c r="M52" s="189"/>
    </row>
    <row r="53" spans="1:13">
      <c r="A53" s="189"/>
      <c r="B53" s="180"/>
      <c r="C53" s="608"/>
      <c r="D53" s="611"/>
      <c r="E53" s="611"/>
      <c r="F53" s="611"/>
      <c r="G53" s="611"/>
      <c r="H53" s="611"/>
      <c r="I53" s="611"/>
      <c r="J53" s="611"/>
      <c r="K53" s="610"/>
      <c r="L53" s="194"/>
      <c r="M53" s="189"/>
    </row>
    <row r="54" spans="1:13" ht="14.4" thickBot="1">
      <c r="A54" s="189"/>
      <c r="B54" s="180"/>
      <c r="C54" s="202"/>
      <c r="D54" s="598" t="s">
        <v>219</v>
      </c>
      <c r="E54" s="598"/>
      <c r="F54" s="598"/>
      <c r="G54" s="598"/>
      <c r="H54" s="598"/>
      <c r="I54" s="598"/>
      <c r="J54" s="599"/>
      <c r="K54" s="600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O25:S25"/>
    <mergeCell ref="O26:S26"/>
    <mergeCell ref="R21:S21"/>
    <mergeCell ref="V21:W21"/>
    <mergeCell ref="O22:S22"/>
    <mergeCell ref="O23:S23"/>
    <mergeCell ref="O24:S24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D54:I54"/>
    <mergeCell ref="J54:K54"/>
    <mergeCell ref="C26:G26"/>
    <mergeCell ref="H26:K26"/>
    <mergeCell ref="C28:K53"/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11" zoomScale="85" zoomScaleSheetLayoutView="85" workbookViewId="0">
      <selection activeCell="J149" sqref="J149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53" t="s">
        <v>181</v>
      </c>
      <c r="G3" s="654"/>
      <c r="H3" s="654"/>
      <c r="I3" s="655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56"/>
      <c r="G4" s="657"/>
      <c r="H4" s="657"/>
      <c r="I4" s="658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56"/>
      <c r="G5" s="657"/>
      <c r="H5" s="657"/>
      <c r="I5" s="658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59"/>
      <c r="G6" s="660"/>
      <c r="H6" s="660"/>
      <c r="I6" s="661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LB11319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3"/>
      <c r="M8" s="175"/>
    </row>
    <row r="9" spans="1:13" ht="16.2" thickBot="1">
      <c r="A9" s="175"/>
      <c r="B9" s="664" t="s">
        <v>499</v>
      </c>
      <c r="C9" s="665"/>
      <c r="D9" s="665"/>
      <c r="E9" s="665"/>
      <c r="F9" s="665"/>
      <c r="G9" s="665"/>
      <c r="H9" s="665"/>
      <c r="I9" s="665"/>
      <c r="J9" s="665"/>
      <c r="K9" s="665"/>
      <c r="L9" s="666"/>
      <c r="M9" s="175"/>
    </row>
    <row r="10" spans="1:13">
      <c r="A10" s="175"/>
      <c r="B10" s="177"/>
      <c r="C10" s="637"/>
      <c r="D10" s="637"/>
      <c r="E10" s="637"/>
      <c r="F10" s="637"/>
      <c r="G10" s="637"/>
      <c r="H10" s="637"/>
      <c r="I10" s="637"/>
      <c r="J10" s="637"/>
      <c r="K10" s="637"/>
      <c r="L10" s="179"/>
      <c r="M10" s="175"/>
    </row>
    <row r="11" spans="1:13">
      <c r="A11" s="175"/>
      <c r="B11" s="180"/>
      <c r="C11" s="634"/>
      <c r="D11" s="634"/>
      <c r="E11" s="634"/>
      <c r="F11" s="634"/>
      <c r="G11" s="634"/>
      <c r="H11" s="634"/>
      <c r="I11" s="634"/>
      <c r="J11" s="634"/>
      <c r="K11" s="634"/>
      <c r="L11" s="194"/>
      <c r="M11" s="175"/>
    </row>
    <row r="12" spans="1:13">
      <c r="A12" s="175"/>
      <c r="B12" s="180"/>
      <c r="C12" s="634"/>
      <c r="D12" s="634"/>
      <c r="E12" s="634"/>
      <c r="F12" s="634"/>
      <c r="G12" s="634"/>
      <c r="H12" s="634"/>
      <c r="I12" s="634"/>
      <c r="J12" s="634"/>
      <c r="K12" s="634"/>
      <c r="L12" s="194"/>
      <c r="M12" s="175"/>
    </row>
    <row r="13" spans="1:13">
      <c r="A13" s="175"/>
      <c r="B13" s="180"/>
      <c r="C13" s="634"/>
      <c r="D13" s="634"/>
      <c r="E13" s="634"/>
      <c r="F13" s="634"/>
      <c r="G13" s="634"/>
      <c r="H13" s="634"/>
      <c r="I13" s="634"/>
      <c r="J13" s="634"/>
      <c r="K13" s="634"/>
      <c r="L13" s="194"/>
      <c r="M13" s="175"/>
    </row>
    <row r="14" spans="1:13">
      <c r="A14" s="175"/>
      <c r="B14" s="180"/>
      <c r="C14" s="634"/>
      <c r="D14" s="634"/>
      <c r="E14" s="634"/>
      <c r="F14" s="634"/>
      <c r="G14" s="634"/>
      <c r="H14" s="634"/>
      <c r="I14" s="634"/>
      <c r="J14" s="634"/>
      <c r="K14" s="634"/>
      <c r="L14" s="194"/>
      <c r="M14" s="175"/>
    </row>
    <row r="15" spans="1:13">
      <c r="A15" s="175"/>
      <c r="B15" s="180"/>
      <c r="C15" s="634"/>
      <c r="D15" s="634"/>
      <c r="E15" s="634"/>
      <c r="F15" s="634"/>
      <c r="G15" s="634"/>
      <c r="H15" s="634"/>
      <c r="I15" s="634"/>
      <c r="J15" s="634"/>
      <c r="K15" s="634"/>
      <c r="L15" s="194"/>
      <c r="M15" s="175"/>
    </row>
    <row r="16" spans="1:13">
      <c r="A16" s="175"/>
      <c r="B16" s="180"/>
      <c r="C16" s="634"/>
      <c r="D16" s="634"/>
      <c r="E16" s="634"/>
      <c r="F16" s="634"/>
      <c r="G16" s="634"/>
      <c r="H16" s="634"/>
      <c r="I16" s="634"/>
      <c r="J16" s="634"/>
      <c r="K16" s="634"/>
      <c r="L16" s="194"/>
      <c r="M16" s="175"/>
    </row>
    <row r="17" spans="1:23">
      <c r="A17" s="175"/>
      <c r="B17" s="180"/>
      <c r="C17" s="634"/>
      <c r="D17" s="634"/>
      <c r="E17" s="634"/>
      <c r="F17" s="634"/>
      <c r="G17" s="634"/>
      <c r="H17" s="634"/>
      <c r="I17" s="634"/>
      <c r="J17" s="634"/>
      <c r="K17" s="634"/>
      <c r="L17" s="194"/>
      <c r="M17" s="175"/>
    </row>
    <row r="18" spans="1:23">
      <c r="A18" s="175"/>
      <c r="B18" s="180"/>
      <c r="C18" s="634"/>
      <c r="D18" s="634"/>
      <c r="E18" s="634"/>
      <c r="F18" s="634"/>
      <c r="G18" s="634"/>
      <c r="H18" s="634"/>
      <c r="I18" s="634"/>
      <c r="J18" s="634"/>
      <c r="K18" s="634"/>
      <c r="L18" s="194"/>
      <c r="M18" s="175"/>
    </row>
    <row r="19" spans="1:23">
      <c r="A19" s="175"/>
      <c r="B19" s="180"/>
      <c r="C19" s="634"/>
      <c r="D19" s="634"/>
      <c r="E19" s="634"/>
      <c r="F19" s="634"/>
      <c r="G19" s="634"/>
      <c r="H19" s="634"/>
      <c r="I19" s="634"/>
      <c r="J19" s="634"/>
      <c r="K19" s="634"/>
      <c r="L19" s="194"/>
      <c r="M19" s="175"/>
    </row>
    <row r="20" spans="1:23">
      <c r="A20" s="175"/>
      <c r="B20" s="180"/>
      <c r="C20" s="634"/>
      <c r="D20" s="634"/>
      <c r="E20" s="634"/>
      <c r="F20" s="634"/>
      <c r="G20" s="634"/>
      <c r="H20" s="634"/>
      <c r="I20" s="634"/>
      <c r="J20" s="634"/>
      <c r="K20" s="634"/>
      <c r="L20" s="194"/>
      <c r="M20" s="175"/>
    </row>
    <row r="21" spans="1:23">
      <c r="A21" s="175"/>
      <c r="B21" s="180"/>
      <c r="C21" s="634"/>
      <c r="D21" s="634"/>
      <c r="E21" s="634"/>
      <c r="F21" s="634"/>
      <c r="G21" s="634"/>
      <c r="H21" s="634"/>
      <c r="I21" s="634"/>
      <c r="J21" s="634"/>
      <c r="K21" s="634"/>
      <c r="L21" s="194"/>
      <c r="M21" s="175"/>
    </row>
    <row r="22" spans="1:23">
      <c r="A22" s="175"/>
      <c r="B22" s="180"/>
      <c r="C22" s="634"/>
      <c r="D22" s="634"/>
      <c r="E22" s="634"/>
      <c r="F22" s="634"/>
      <c r="G22" s="634"/>
      <c r="H22" s="634"/>
      <c r="I22" s="634"/>
      <c r="J22" s="634"/>
      <c r="K22" s="634"/>
      <c r="L22" s="194"/>
      <c r="M22" s="175"/>
    </row>
    <row r="23" spans="1:23">
      <c r="A23" s="175"/>
      <c r="B23" s="180"/>
      <c r="C23" s="634"/>
      <c r="D23" s="634"/>
      <c r="E23" s="634"/>
      <c r="F23" s="634"/>
      <c r="G23" s="634"/>
      <c r="H23" s="634"/>
      <c r="I23" s="634"/>
      <c r="J23" s="634"/>
      <c r="K23" s="634"/>
      <c r="L23" s="194"/>
      <c r="M23" s="175"/>
    </row>
    <row r="24" spans="1:23">
      <c r="A24" s="175"/>
      <c r="B24" s="180"/>
      <c r="C24" s="634"/>
      <c r="D24" s="634"/>
      <c r="E24" s="634"/>
      <c r="F24" s="634"/>
      <c r="G24" s="634"/>
      <c r="H24" s="634"/>
      <c r="I24" s="634"/>
      <c r="J24" s="634"/>
      <c r="K24" s="634"/>
      <c r="L24" s="194"/>
      <c r="M24" s="175"/>
    </row>
    <row r="25" spans="1:23">
      <c r="A25" s="175"/>
      <c r="B25" s="180"/>
      <c r="C25" s="634"/>
      <c r="D25" s="634"/>
      <c r="E25" s="634"/>
      <c r="F25" s="634"/>
      <c r="G25" s="634"/>
      <c r="H25" s="634"/>
      <c r="I25" s="634"/>
      <c r="J25" s="634"/>
      <c r="K25" s="634"/>
      <c r="L25" s="194"/>
      <c r="M25" s="175"/>
    </row>
    <row r="26" spans="1:23">
      <c r="A26" s="175"/>
      <c r="B26" s="180"/>
      <c r="C26" s="634"/>
      <c r="D26" s="634"/>
      <c r="E26" s="634"/>
      <c r="F26" s="634"/>
      <c r="G26" s="634"/>
      <c r="H26" s="634"/>
      <c r="I26" s="634"/>
      <c r="J26" s="634"/>
      <c r="K26" s="634"/>
      <c r="L26" s="194"/>
      <c r="M26" s="175"/>
    </row>
    <row r="27" spans="1:23">
      <c r="A27" s="175"/>
      <c r="B27" s="180"/>
      <c r="C27" s="634"/>
      <c r="D27" s="634"/>
      <c r="E27" s="634"/>
      <c r="F27" s="634"/>
      <c r="G27" s="634"/>
      <c r="H27" s="634"/>
      <c r="I27" s="634"/>
      <c r="J27" s="634"/>
      <c r="K27" s="634"/>
      <c r="L27" s="194"/>
      <c r="M27" s="175"/>
    </row>
    <row r="28" spans="1:23">
      <c r="A28" s="175"/>
      <c r="B28" s="180"/>
      <c r="C28" s="634" t="s">
        <v>495</v>
      </c>
      <c r="D28" s="634"/>
      <c r="E28" s="634"/>
      <c r="F28" s="634"/>
      <c r="G28" s="634"/>
      <c r="H28" s="634" t="s">
        <v>496</v>
      </c>
      <c r="I28" s="634"/>
      <c r="J28" s="634"/>
      <c r="K28" s="634"/>
      <c r="L28" s="194"/>
      <c r="M28" s="175"/>
    </row>
    <row r="29" spans="1:23" ht="14.4" thickBot="1">
      <c r="A29" s="175"/>
      <c r="B29" s="223"/>
      <c r="C29" s="644"/>
      <c r="D29" s="644"/>
      <c r="E29" s="612"/>
      <c r="F29" s="612"/>
      <c r="G29" s="612"/>
      <c r="H29" s="612"/>
      <c r="I29" s="612"/>
      <c r="J29" s="612"/>
      <c r="K29" s="612"/>
      <c r="L29" s="233"/>
      <c r="M29" s="175"/>
    </row>
    <row r="30" spans="1:23">
      <c r="A30" s="175"/>
      <c r="B30" s="180"/>
      <c r="C30" s="635" t="s">
        <v>486</v>
      </c>
      <c r="D30" s="638"/>
      <c r="E30" s="636"/>
      <c r="F30" s="322" t="s">
        <v>1051</v>
      </c>
      <c r="G30" s="639" t="s">
        <v>487</v>
      </c>
      <c r="H30" s="639"/>
      <c r="I30" s="639"/>
      <c r="J30" s="639"/>
      <c r="K30" s="329" t="s">
        <v>1053</v>
      </c>
      <c r="L30" s="319"/>
      <c r="M30" s="175"/>
      <c r="O30" s="635" t="s">
        <v>486</v>
      </c>
      <c r="P30" s="638"/>
      <c r="Q30" s="636"/>
      <c r="R30" s="477" t="s">
        <v>927</v>
      </c>
      <c r="S30" s="639" t="s">
        <v>487</v>
      </c>
      <c r="T30" s="639"/>
      <c r="U30" s="639"/>
      <c r="V30" s="639"/>
      <c r="W30" s="476" t="s">
        <v>931</v>
      </c>
    </row>
    <row r="31" spans="1:23">
      <c r="A31" s="175"/>
      <c r="B31" s="223"/>
      <c r="C31" s="641" t="s">
        <v>488</v>
      </c>
      <c r="D31" s="642"/>
      <c r="E31" s="643"/>
      <c r="F31" s="327">
        <v>402</v>
      </c>
      <c r="G31" s="640" t="s">
        <v>490</v>
      </c>
      <c r="H31" s="640"/>
      <c r="I31" s="640"/>
      <c r="J31" s="640"/>
      <c r="K31" s="341">
        <v>0</v>
      </c>
      <c r="L31" s="227"/>
      <c r="M31" s="175"/>
      <c r="O31" s="641" t="s">
        <v>488</v>
      </c>
      <c r="P31" s="642"/>
      <c r="Q31" s="643"/>
      <c r="R31" s="474" t="s">
        <v>928</v>
      </c>
      <c r="S31" s="640" t="s">
        <v>490</v>
      </c>
      <c r="T31" s="640"/>
      <c r="U31" s="640"/>
      <c r="V31" s="640"/>
      <c r="W31" s="492" t="s">
        <v>934</v>
      </c>
    </row>
    <row r="32" spans="1:23" ht="14.25" customHeight="1">
      <c r="A32" s="175"/>
      <c r="B32" s="223"/>
      <c r="C32" s="641" t="s">
        <v>489</v>
      </c>
      <c r="D32" s="642"/>
      <c r="E32" s="643"/>
      <c r="F32" s="338">
        <v>4.4400000000000004</v>
      </c>
      <c r="G32" s="640" t="s">
        <v>493</v>
      </c>
      <c r="H32" s="640"/>
      <c r="I32" s="640"/>
      <c r="J32" s="640"/>
      <c r="K32" s="341">
        <v>1</v>
      </c>
      <c r="L32" s="227"/>
      <c r="M32" s="175"/>
      <c r="O32" s="641" t="s">
        <v>489</v>
      </c>
      <c r="P32" s="642"/>
      <c r="Q32" s="643"/>
      <c r="R32" s="474" t="s">
        <v>929</v>
      </c>
      <c r="S32" s="640" t="s">
        <v>493</v>
      </c>
      <c r="T32" s="640"/>
      <c r="U32" s="640"/>
      <c r="V32" s="640"/>
      <c r="W32" s="475" t="s">
        <v>932</v>
      </c>
    </row>
    <row r="33" spans="1:23" ht="14.25" customHeight="1" thickBot="1">
      <c r="A33" s="175"/>
      <c r="B33" s="223"/>
      <c r="C33" s="676" t="s">
        <v>491</v>
      </c>
      <c r="D33" s="677"/>
      <c r="E33" s="678"/>
      <c r="F33" s="328" t="s">
        <v>1052</v>
      </c>
      <c r="G33" s="675" t="s">
        <v>492</v>
      </c>
      <c r="H33" s="675"/>
      <c r="I33" s="675"/>
      <c r="J33" s="675"/>
      <c r="K33" s="330">
        <v>15</v>
      </c>
      <c r="L33" s="227"/>
      <c r="M33" s="175"/>
      <c r="O33" s="676" t="s">
        <v>491</v>
      </c>
      <c r="P33" s="677"/>
      <c r="Q33" s="678"/>
      <c r="R33" s="328" t="s">
        <v>930</v>
      </c>
      <c r="S33" s="675" t="s">
        <v>492</v>
      </c>
      <c r="T33" s="675"/>
      <c r="U33" s="675"/>
      <c r="V33" s="675"/>
      <c r="W33" s="330" t="s">
        <v>933</v>
      </c>
    </row>
    <row r="34" spans="1:23" ht="14.4" thickBot="1">
      <c r="A34" s="175"/>
      <c r="B34" s="239"/>
      <c r="C34" s="686"/>
      <c r="D34" s="686"/>
      <c r="E34" s="686"/>
      <c r="F34" s="686"/>
      <c r="G34" s="686"/>
      <c r="H34" s="686"/>
      <c r="I34" s="686"/>
      <c r="J34" s="686"/>
      <c r="K34" s="686"/>
      <c r="L34" s="240"/>
      <c r="M34" s="175"/>
    </row>
    <row r="35" spans="1:23" ht="16.2" thickBot="1">
      <c r="A35" s="175"/>
      <c r="B35" s="595" t="s">
        <v>497</v>
      </c>
      <c r="C35" s="596"/>
      <c r="D35" s="596"/>
      <c r="E35" s="596"/>
      <c r="F35" s="596"/>
      <c r="G35" s="596"/>
      <c r="H35" s="596"/>
      <c r="I35" s="596"/>
      <c r="J35" s="596"/>
      <c r="K35" s="596"/>
      <c r="L35" s="597"/>
      <c r="M35" s="175"/>
    </row>
    <row r="36" spans="1:23">
      <c r="A36" s="175"/>
      <c r="B36" s="679"/>
      <c r="C36" s="680"/>
      <c r="D36" s="680"/>
      <c r="E36" s="680"/>
      <c r="F36" s="680"/>
      <c r="G36" s="680"/>
      <c r="H36" s="680"/>
      <c r="I36" s="680"/>
      <c r="J36" s="680"/>
      <c r="K36" s="680"/>
      <c r="L36" s="681"/>
      <c r="M36" s="175"/>
    </row>
    <row r="37" spans="1:23" ht="14.4">
      <c r="A37" s="175"/>
      <c r="B37" s="682"/>
      <c r="C37" s="612"/>
      <c r="D37" s="612"/>
      <c r="E37" s="612"/>
      <c r="F37" s="612"/>
      <c r="G37" s="612"/>
      <c r="H37" s="612"/>
      <c r="I37" s="612"/>
      <c r="J37" s="612"/>
      <c r="K37" s="612"/>
      <c r="L37" s="613"/>
      <c r="M37" s="175"/>
      <c r="O37" s="176" t="s">
        <v>494</v>
      </c>
    </row>
    <row r="38" spans="1:23">
      <c r="A38" s="175"/>
      <c r="B38" s="682"/>
      <c r="C38" s="612"/>
      <c r="D38" s="612"/>
      <c r="E38" s="612"/>
      <c r="F38" s="612"/>
      <c r="G38" s="612"/>
      <c r="H38" s="612"/>
      <c r="I38" s="612"/>
      <c r="J38" s="612"/>
      <c r="K38" s="612"/>
      <c r="L38" s="613"/>
      <c r="M38" s="175"/>
    </row>
    <row r="39" spans="1:23">
      <c r="A39" s="175"/>
      <c r="B39" s="682"/>
      <c r="C39" s="612"/>
      <c r="D39" s="612"/>
      <c r="E39" s="612"/>
      <c r="F39" s="612"/>
      <c r="G39" s="612"/>
      <c r="H39" s="612"/>
      <c r="I39" s="612"/>
      <c r="J39" s="612"/>
      <c r="K39" s="612"/>
      <c r="L39" s="613"/>
      <c r="M39" s="175"/>
    </row>
    <row r="40" spans="1:23">
      <c r="A40" s="175"/>
      <c r="B40" s="682"/>
      <c r="C40" s="612"/>
      <c r="D40" s="612"/>
      <c r="E40" s="612"/>
      <c r="F40" s="612"/>
      <c r="G40" s="612"/>
      <c r="H40" s="612"/>
      <c r="I40" s="612"/>
      <c r="J40" s="612"/>
      <c r="K40" s="612"/>
      <c r="L40" s="613"/>
      <c r="M40" s="175"/>
    </row>
    <row r="41" spans="1:23" ht="14.4">
      <c r="A41" s="175"/>
      <c r="B41" s="682"/>
      <c r="C41" s="612"/>
      <c r="D41" s="612"/>
      <c r="E41" s="612"/>
      <c r="F41" s="612"/>
      <c r="G41" s="612"/>
      <c r="H41" s="612"/>
      <c r="I41" s="612"/>
      <c r="J41" s="612"/>
      <c r="K41" s="612"/>
      <c r="L41" s="613"/>
      <c r="M41" s="175"/>
      <c r="O41" s="176" t="s">
        <v>935</v>
      </c>
      <c r="T41" s="176" t="s">
        <v>936</v>
      </c>
    </row>
    <row r="42" spans="1:23">
      <c r="A42" s="175"/>
      <c r="B42" s="682"/>
      <c r="C42" s="612"/>
      <c r="D42" s="612"/>
      <c r="E42" s="612"/>
      <c r="F42" s="612"/>
      <c r="G42" s="612"/>
      <c r="H42" s="612"/>
      <c r="I42" s="612"/>
      <c r="J42" s="612"/>
      <c r="K42" s="612"/>
      <c r="L42" s="613"/>
      <c r="M42" s="175"/>
    </row>
    <row r="43" spans="1:23" ht="14.4">
      <c r="A43" s="175"/>
      <c r="B43" s="682"/>
      <c r="C43" s="612"/>
      <c r="D43" s="612"/>
      <c r="E43" s="612"/>
      <c r="F43" s="612"/>
      <c r="G43" s="612"/>
      <c r="H43" s="612"/>
      <c r="I43" s="612"/>
      <c r="J43" s="612"/>
      <c r="K43" s="612"/>
      <c r="L43" s="613"/>
      <c r="M43" s="175"/>
      <c r="R43" s="285" t="s">
        <v>937</v>
      </c>
      <c r="W43" s="285" t="s">
        <v>938</v>
      </c>
    </row>
    <row r="44" spans="1:23">
      <c r="A44" s="175"/>
      <c r="B44" s="682"/>
      <c r="C44" s="612"/>
      <c r="D44" s="612"/>
      <c r="E44" s="612"/>
      <c r="F44" s="612"/>
      <c r="G44" s="612"/>
      <c r="H44" s="612"/>
      <c r="I44" s="612"/>
      <c r="J44" s="612"/>
      <c r="K44" s="612"/>
      <c r="L44" s="613"/>
      <c r="M44" s="175"/>
    </row>
    <row r="45" spans="1:23">
      <c r="A45" s="175"/>
      <c r="B45" s="682"/>
      <c r="C45" s="612"/>
      <c r="D45" s="612"/>
      <c r="E45" s="612"/>
      <c r="F45" s="612"/>
      <c r="G45" s="612"/>
      <c r="H45" s="612"/>
      <c r="I45" s="612"/>
      <c r="J45" s="612"/>
      <c r="K45" s="612"/>
      <c r="L45" s="613"/>
      <c r="M45" s="175"/>
    </row>
    <row r="46" spans="1:23" ht="14.4">
      <c r="A46" s="175"/>
      <c r="B46" s="682"/>
      <c r="C46" s="612"/>
      <c r="D46" s="612"/>
      <c r="E46" s="612"/>
      <c r="F46" s="612"/>
      <c r="G46" s="612"/>
      <c r="H46" s="612"/>
      <c r="I46" s="612"/>
      <c r="J46" s="612"/>
      <c r="K46" s="612"/>
      <c r="L46" s="613"/>
      <c r="M46" s="175"/>
      <c r="W46" s="285" t="s">
        <v>939</v>
      </c>
    </row>
    <row r="47" spans="1:23" ht="14.4">
      <c r="A47" s="175"/>
      <c r="B47" s="682"/>
      <c r="C47" s="612"/>
      <c r="D47" s="612"/>
      <c r="E47" s="612"/>
      <c r="F47" s="612"/>
      <c r="G47" s="612"/>
      <c r="H47" s="612"/>
      <c r="I47" s="612"/>
      <c r="J47" s="612"/>
      <c r="K47" s="612"/>
      <c r="L47" s="613"/>
      <c r="M47" s="175"/>
      <c r="R47" s="285" t="s">
        <v>940</v>
      </c>
    </row>
    <row r="48" spans="1:23">
      <c r="A48" s="175"/>
      <c r="B48" s="682"/>
      <c r="C48" s="612"/>
      <c r="D48" s="612"/>
      <c r="E48" s="612"/>
      <c r="F48" s="612"/>
      <c r="G48" s="612"/>
      <c r="H48" s="612"/>
      <c r="I48" s="612"/>
      <c r="J48" s="612"/>
      <c r="K48" s="612"/>
      <c r="L48" s="613"/>
      <c r="M48" s="175"/>
    </row>
    <row r="49" spans="1:23">
      <c r="A49" s="175"/>
      <c r="B49" s="682"/>
      <c r="C49" s="612"/>
      <c r="D49" s="612"/>
      <c r="E49" s="612"/>
      <c r="F49" s="612"/>
      <c r="G49" s="612"/>
      <c r="H49" s="612"/>
      <c r="I49" s="612"/>
      <c r="J49" s="612"/>
      <c r="K49" s="612"/>
      <c r="L49" s="613"/>
      <c r="M49" s="175"/>
    </row>
    <row r="50" spans="1:23" ht="14.4">
      <c r="A50" s="175"/>
      <c r="B50" s="682"/>
      <c r="C50" s="612"/>
      <c r="D50" s="612"/>
      <c r="E50" s="612"/>
      <c r="F50" s="612"/>
      <c r="G50" s="612"/>
      <c r="H50" s="612"/>
      <c r="I50" s="612"/>
      <c r="J50" s="612"/>
      <c r="K50" s="612"/>
      <c r="L50" s="613"/>
      <c r="M50" s="175"/>
      <c r="R50" s="285" t="s">
        <v>941</v>
      </c>
      <c r="W50" s="284" t="s">
        <v>942</v>
      </c>
    </row>
    <row r="51" spans="1:23">
      <c r="A51" s="175"/>
      <c r="B51" s="682"/>
      <c r="C51" s="612"/>
      <c r="D51" s="612"/>
      <c r="E51" s="612"/>
      <c r="F51" s="612"/>
      <c r="G51" s="612"/>
      <c r="H51" s="612"/>
      <c r="I51" s="612"/>
      <c r="J51" s="612"/>
      <c r="K51" s="612"/>
      <c r="L51" s="613"/>
      <c r="M51" s="175"/>
    </row>
    <row r="52" spans="1:23">
      <c r="A52" s="175"/>
      <c r="B52" s="682"/>
      <c r="C52" s="612"/>
      <c r="D52" s="612"/>
      <c r="E52" s="612"/>
      <c r="F52" s="612"/>
      <c r="G52" s="612"/>
      <c r="H52" s="612"/>
      <c r="I52" s="612"/>
      <c r="J52" s="612"/>
      <c r="K52" s="612"/>
      <c r="L52" s="613"/>
      <c r="M52" s="175"/>
    </row>
    <row r="53" spans="1:23">
      <c r="A53" s="175"/>
      <c r="B53" s="682"/>
      <c r="C53" s="612"/>
      <c r="D53" s="612"/>
      <c r="E53" s="612"/>
      <c r="F53" s="612"/>
      <c r="G53" s="612"/>
      <c r="H53" s="612"/>
      <c r="I53" s="612"/>
      <c r="J53" s="612"/>
      <c r="K53" s="612"/>
      <c r="L53" s="613"/>
      <c r="M53" s="175"/>
    </row>
    <row r="54" spans="1:23">
      <c r="A54" s="175"/>
      <c r="B54" s="682"/>
      <c r="C54" s="612"/>
      <c r="D54" s="612"/>
      <c r="E54" s="612"/>
      <c r="F54" s="612"/>
      <c r="G54" s="612"/>
      <c r="H54" s="612"/>
      <c r="I54" s="612"/>
      <c r="J54" s="612"/>
      <c r="K54" s="612"/>
      <c r="L54" s="613"/>
      <c r="M54" s="175"/>
    </row>
    <row r="55" spans="1:23">
      <c r="A55" s="175"/>
      <c r="B55" s="682"/>
      <c r="C55" s="612"/>
      <c r="D55" s="612"/>
      <c r="E55" s="612"/>
      <c r="F55" s="612"/>
      <c r="G55" s="612"/>
      <c r="H55" s="612"/>
      <c r="I55" s="612"/>
      <c r="J55" s="612"/>
      <c r="K55" s="612"/>
      <c r="L55" s="613"/>
      <c r="M55" s="175"/>
    </row>
    <row r="56" spans="1:23" ht="14.4" thickBot="1">
      <c r="A56" s="175"/>
      <c r="B56" s="683"/>
      <c r="C56" s="684"/>
      <c r="D56" s="684"/>
      <c r="E56" s="684"/>
      <c r="F56" s="684"/>
      <c r="G56" s="684"/>
      <c r="H56" s="684"/>
      <c r="I56" s="684"/>
      <c r="J56" s="684"/>
      <c r="K56" s="684"/>
      <c r="L56" s="685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53" t="s">
        <v>181</v>
      </c>
      <c r="G60" s="654"/>
      <c r="H60" s="654"/>
      <c r="I60" s="655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56"/>
      <c r="G61" s="657"/>
      <c r="H61" s="657"/>
      <c r="I61" s="658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56"/>
      <c r="G62" s="657"/>
      <c r="H62" s="657"/>
      <c r="I62" s="658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59"/>
      <c r="G63" s="660"/>
      <c r="H63" s="660"/>
      <c r="I63" s="661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LB11319</v>
      </c>
      <c r="I64" s="259"/>
      <c r="J64" s="188"/>
      <c r="K64" s="188"/>
      <c r="L64" s="214"/>
      <c r="M64" s="233"/>
    </row>
    <row r="65" spans="1:16" ht="16.2" thickBot="1">
      <c r="A65" s="223"/>
      <c r="B65" s="595" t="s">
        <v>498</v>
      </c>
      <c r="C65" s="596"/>
      <c r="D65" s="596"/>
      <c r="E65" s="596"/>
      <c r="F65" s="596"/>
      <c r="G65" s="596"/>
      <c r="H65" s="596"/>
      <c r="I65" s="596"/>
      <c r="J65" s="596"/>
      <c r="K65" s="596"/>
      <c r="L65" s="597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614"/>
      <c r="D67" s="667"/>
      <c r="E67" s="637"/>
      <c r="F67" s="637"/>
      <c r="G67" s="637"/>
      <c r="H67" s="637"/>
      <c r="I67" s="637"/>
      <c r="J67" s="637"/>
      <c r="K67" s="615"/>
      <c r="L67" s="324"/>
      <c r="M67" s="233"/>
    </row>
    <row r="68" spans="1:16">
      <c r="A68" s="223"/>
      <c r="B68" s="180"/>
      <c r="C68" s="668"/>
      <c r="D68" s="669"/>
      <c r="E68" s="634"/>
      <c r="F68" s="634"/>
      <c r="G68" s="634"/>
      <c r="H68" s="634"/>
      <c r="I68" s="634"/>
      <c r="J68" s="634"/>
      <c r="K68" s="673"/>
      <c r="L68" s="324"/>
      <c r="M68" s="233"/>
    </row>
    <row r="69" spans="1:16">
      <c r="A69" s="223"/>
      <c r="B69" s="180"/>
      <c r="C69" s="668"/>
      <c r="D69" s="669"/>
      <c r="E69" s="634"/>
      <c r="F69" s="634"/>
      <c r="G69" s="634"/>
      <c r="H69" s="634"/>
      <c r="I69" s="634"/>
      <c r="J69" s="634"/>
      <c r="K69" s="673"/>
      <c r="L69" s="324"/>
      <c r="M69" s="233"/>
    </row>
    <row r="70" spans="1:16" ht="14.4">
      <c r="A70" s="223"/>
      <c r="B70" s="180"/>
      <c r="C70" s="668"/>
      <c r="D70" s="669"/>
      <c r="E70" s="634"/>
      <c r="F70" s="634"/>
      <c r="G70" s="634"/>
      <c r="H70" s="634"/>
      <c r="I70" s="634"/>
      <c r="J70" s="634"/>
      <c r="K70" s="673"/>
      <c r="L70" s="324"/>
      <c r="M70" s="233"/>
      <c r="O70" s="284" t="s">
        <v>943</v>
      </c>
      <c r="P70" s="284" t="s">
        <v>944</v>
      </c>
    </row>
    <row r="71" spans="1:16">
      <c r="A71" s="223"/>
      <c r="B71" s="180"/>
      <c r="C71" s="668"/>
      <c r="D71" s="669"/>
      <c r="E71" s="634"/>
      <c r="F71" s="634"/>
      <c r="G71" s="634"/>
      <c r="H71" s="634"/>
      <c r="I71" s="634"/>
      <c r="J71" s="634"/>
      <c r="K71" s="673"/>
      <c r="L71" s="324"/>
      <c r="M71" s="233"/>
    </row>
    <row r="72" spans="1:16">
      <c r="A72" s="223"/>
      <c r="B72" s="180"/>
      <c r="C72" s="668"/>
      <c r="D72" s="669"/>
      <c r="E72" s="634"/>
      <c r="F72" s="634"/>
      <c r="G72" s="634"/>
      <c r="H72" s="634"/>
      <c r="I72" s="634"/>
      <c r="J72" s="634"/>
      <c r="K72" s="673"/>
      <c r="L72" s="324"/>
      <c r="M72" s="233"/>
    </row>
    <row r="73" spans="1:16">
      <c r="A73" s="223"/>
      <c r="B73" s="180"/>
      <c r="C73" s="668"/>
      <c r="D73" s="669"/>
      <c r="E73" s="634"/>
      <c r="F73" s="634"/>
      <c r="G73" s="634"/>
      <c r="H73" s="634"/>
      <c r="I73" s="634"/>
      <c r="J73" s="634"/>
      <c r="K73" s="673"/>
      <c r="L73" s="324"/>
      <c r="M73" s="233"/>
    </row>
    <row r="74" spans="1:16" ht="14.4">
      <c r="A74" s="223"/>
      <c r="B74" s="180"/>
      <c r="C74" s="668"/>
      <c r="D74" s="669"/>
      <c r="E74" s="634"/>
      <c r="F74" s="634"/>
      <c r="G74" s="634"/>
      <c r="H74" s="634"/>
      <c r="I74" s="634"/>
      <c r="J74" s="634"/>
      <c r="K74" s="673"/>
      <c r="L74" s="324"/>
      <c r="M74" s="233"/>
      <c r="O74" s="284" t="s">
        <v>946</v>
      </c>
      <c r="P74" s="284" t="s">
        <v>945</v>
      </c>
    </row>
    <row r="75" spans="1:16">
      <c r="A75" s="223"/>
      <c r="B75" s="180"/>
      <c r="C75" s="668"/>
      <c r="D75" s="669"/>
      <c r="E75" s="634"/>
      <c r="F75" s="634"/>
      <c r="G75" s="634"/>
      <c r="H75" s="634"/>
      <c r="I75" s="634"/>
      <c r="J75" s="634"/>
      <c r="K75" s="673"/>
      <c r="L75" s="324"/>
      <c r="M75" s="233"/>
    </row>
    <row r="76" spans="1:16">
      <c r="A76" s="223"/>
      <c r="B76" s="180"/>
      <c r="C76" s="668"/>
      <c r="D76" s="669"/>
      <c r="E76" s="634"/>
      <c r="F76" s="634"/>
      <c r="G76" s="634"/>
      <c r="H76" s="634"/>
      <c r="I76" s="634"/>
      <c r="J76" s="634"/>
      <c r="K76" s="673"/>
      <c r="L76" s="324"/>
      <c r="M76" s="233"/>
    </row>
    <row r="77" spans="1:16">
      <c r="A77" s="223"/>
      <c r="B77" s="180"/>
      <c r="C77" s="668"/>
      <c r="D77" s="669"/>
      <c r="E77" s="634"/>
      <c r="F77" s="634"/>
      <c r="G77" s="634"/>
      <c r="H77" s="634"/>
      <c r="I77" s="634"/>
      <c r="J77" s="634"/>
      <c r="K77" s="673"/>
      <c r="L77" s="324"/>
      <c r="M77" s="233"/>
    </row>
    <row r="78" spans="1:16">
      <c r="A78" s="223"/>
      <c r="B78" s="180"/>
      <c r="C78" s="668"/>
      <c r="D78" s="669"/>
      <c r="E78" s="634"/>
      <c r="F78" s="634"/>
      <c r="G78" s="634"/>
      <c r="H78" s="634"/>
      <c r="I78" s="634"/>
      <c r="J78" s="634"/>
      <c r="K78" s="673"/>
      <c r="L78" s="324"/>
      <c r="M78" s="233"/>
    </row>
    <row r="79" spans="1:16">
      <c r="A79" s="223"/>
      <c r="B79" s="180"/>
      <c r="C79" s="668"/>
      <c r="D79" s="669"/>
      <c r="E79" s="634"/>
      <c r="F79" s="634"/>
      <c r="G79" s="634"/>
      <c r="H79" s="634"/>
      <c r="I79" s="634"/>
      <c r="J79" s="634"/>
      <c r="K79" s="673"/>
      <c r="L79" s="324"/>
      <c r="M79" s="233"/>
    </row>
    <row r="80" spans="1:16">
      <c r="A80" s="223"/>
      <c r="B80" s="180"/>
      <c r="C80" s="668"/>
      <c r="D80" s="669"/>
      <c r="E80" s="634"/>
      <c r="F80" s="634"/>
      <c r="G80" s="634"/>
      <c r="H80" s="634"/>
      <c r="I80" s="634"/>
      <c r="J80" s="634"/>
      <c r="K80" s="673"/>
      <c r="L80" s="324"/>
      <c r="M80" s="233"/>
    </row>
    <row r="81" spans="1:16">
      <c r="A81" s="223"/>
      <c r="B81" s="180"/>
      <c r="C81" s="668"/>
      <c r="D81" s="669"/>
      <c r="E81" s="634"/>
      <c r="F81" s="634"/>
      <c r="G81" s="634"/>
      <c r="H81" s="634"/>
      <c r="I81" s="634"/>
      <c r="J81" s="634"/>
      <c r="K81" s="673"/>
      <c r="L81" s="324"/>
      <c r="M81" s="233"/>
    </row>
    <row r="82" spans="1:16">
      <c r="A82" s="223"/>
      <c r="B82" s="180"/>
      <c r="C82" s="668"/>
      <c r="D82" s="669"/>
      <c r="E82" s="634"/>
      <c r="F82" s="634"/>
      <c r="G82" s="634"/>
      <c r="H82" s="634"/>
      <c r="I82" s="634"/>
      <c r="J82" s="634"/>
      <c r="K82" s="673"/>
      <c r="L82" s="324"/>
      <c r="M82" s="233"/>
    </row>
    <row r="83" spans="1:16">
      <c r="A83" s="223"/>
      <c r="B83" s="180"/>
      <c r="C83" s="668"/>
      <c r="D83" s="669"/>
      <c r="E83" s="634"/>
      <c r="F83" s="634"/>
      <c r="G83" s="634"/>
      <c r="H83" s="634"/>
      <c r="I83" s="634"/>
      <c r="J83" s="634"/>
      <c r="K83" s="673"/>
      <c r="L83" s="324"/>
      <c r="M83" s="233"/>
    </row>
    <row r="84" spans="1:16" ht="14.4" thickBot="1">
      <c r="A84" s="223"/>
      <c r="B84" s="180"/>
      <c r="C84" s="670"/>
      <c r="D84" s="671"/>
      <c r="E84" s="672"/>
      <c r="F84" s="672"/>
      <c r="G84" s="672"/>
      <c r="H84" s="672"/>
      <c r="I84" s="672"/>
      <c r="J84" s="672"/>
      <c r="K84" s="674"/>
      <c r="L84" s="324"/>
      <c r="M84" s="233"/>
    </row>
    <row r="85" spans="1:16" ht="14.4" thickBot="1">
      <c r="A85" s="223"/>
      <c r="B85" s="180"/>
      <c r="C85" s="647" t="s">
        <v>515</v>
      </c>
      <c r="D85" s="648"/>
      <c r="E85" s="645"/>
      <c r="F85" s="645"/>
      <c r="G85" s="645"/>
      <c r="H85" s="645" t="s">
        <v>516</v>
      </c>
      <c r="I85" s="645"/>
      <c r="J85" s="645"/>
      <c r="K85" s="646"/>
      <c r="L85" s="324"/>
      <c r="M85" s="233"/>
    </row>
    <row r="86" spans="1:16">
      <c r="A86" s="223"/>
      <c r="B86" s="180"/>
      <c r="C86" s="614"/>
      <c r="D86" s="667"/>
      <c r="E86" s="637"/>
      <c r="F86" s="637"/>
      <c r="G86" s="637"/>
      <c r="H86" s="637"/>
      <c r="I86" s="637"/>
      <c r="J86" s="637"/>
      <c r="K86" s="615"/>
      <c r="L86" s="324"/>
      <c r="M86" s="233"/>
    </row>
    <row r="87" spans="1:16">
      <c r="A87" s="223"/>
      <c r="B87" s="180"/>
      <c r="C87" s="668"/>
      <c r="D87" s="669"/>
      <c r="E87" s="634"/>
      <c r="F87" s="634"/>
      <c r="G87" s="634"/>
      <c r="H87" s="634"/>
      <c r="I87" s="634"/>
      <c r="J87" s="634"/>
      <c r="K87" s="673"/>
      <c r="L87" s="324"/>
      <c r="M87" s="233"/>
    </row>
    <row r="88" spans="1:16">
      <c r="A88" s="223"/>
      <c r="B88" s="180"/>
      <c r="C88" s="668"/>
      <c r="D88" s="669"/>
      <c r="E88" s="634"/>
      <c r="F88" s="634"/>
      <c r="G88" s="634"/>
      <c r="H88" s="634"/>
      <c r="I88" s="634"/>
      <c r="J88" s="634"/>
      <c r="K88" s="673"/>
      <c r="L88" s="324"/>
      <c r="M88" s="233"/>
    </row>
    <row r="89" spans="1:16">
      <c r="A89" s="223"/>
      <c r="B89" s="180"/>
      <c r="C89" s="668"/>
      <c r="D89" s="669"/>
      <c r="E89" s="634"/>
      <c r="F89" s="634"/>
      <c r="G89" s="634"/>
      <c r="H89" s="634"/>
      <c r="I89" s="634"/>
      <c r="J89" s="634"/>
      <c r="K89" s="673"/>
      <c r="L89" s="324"/>
      <c r="M89" s="233"/>
    </row>
    <row r="90" spans="1:16" ht="14.4">
      <c r="A90" s="223"/>
      <c r="B90" s="180"/>
      <c r="C90" s="668"/>
      <c r="D90" s="669"/>
      <c r="E90" s="634"/>
      <c r="F90" s="634"/>
      <c r="G90" s="634"/>
      <c r="H90" s="634"/>
      <c r="I90" s="634"/>
      <c r="J90" s="634"/>
      <c r="K90" s="673"/>
      <c r="L90" s="324"/>
      <c r="M90" s="233"/>
      <c r="O90" s="284" t="s">
        <v>947</v>
      </c>
      <c r="P90" s="284" t="s">
        <v>949</v>
      </c>
    </row>
    <row r="91" spans="1:16">
      <c r="A91" s="223"/>
      <c r="B91" s="180"/>
      <c r="C91" s="668"/>
      <c r="D91" s="669"/>
      <c r="E91" s="634"/>
      <c r="F91" s="634"/>
      <c r="G91" s="634"/>
      <c r="H91" s="634"/>
      <c r="I91" s="634"/>
      <c r="J91" s="634"/>
      <c r="K91" s="673"/>
      <c r="L91" s="324"/>
      <c r="M91" s="233"/>
    </row>
    <row r="92" spans="1:16">
      <c r="A92" s="223"/>
      <c r="B92" s="180"/>
      <c r="C92" s="668"/>
      <c r="D92" s="669"/>
      <c r="E92" s="634"/>
      <c r="F92" s="634"/>
      <c r="G92" s="634"/>
      <c r="H92" s="634"/>
      <c r="I92" s="634"/>
      <c r="J92" s="634"/>
      <c r="K92" s="673"/>
      <c r="L92" s="324"/>
      <c r="M92" s="233"/>
    </row>
    <row r="93" spans="1:16">
      <c r="A93" s="223"/>
      <c r="B93" s="180"/>
      <c r="C93" s="668"/>
      <c r="D93" s="669"/>
      <c r="E93" s="634"/>
      <c r="F93" s="634"/>
      <c r="G93" s="634"/>
      <c r="H93" s="634"/>
      <c r="I93" s="634"/>
      <c r="J93" s="634"/>
      <c r="K93" s="673"/>
      <c r="L93" s="324"/>
      <c r="M93" s="233"/>
    </row>
    <row r="94" spans="1:16" ht="14.4">
      <c r="A94" s="223"/>
      <c r="B94" s="180"/>
      <c r="C94" s="668"/>
      <c r="D94" s="669"/>
      <c r="E94" s="634"/>
      <c r="F94" s="634"/>
      <c r="G94" s="634"/>
      <c r="H94" s="634"/>
      <c r="I94" s="634"/>
      <c r="J94" s="634"/>
      <c r="K94" s="673"/>
      <c r="L94" s="324"/>
      <c r="M94" s="233"/>
      <c r="O94" s="284" t="s">
        <v>948</v>
      </c>
      <c r="P94" s="284" t="s">
        <v>950</v>
      </c>
    </row>
    <row r="95" spans="1:16">
      <c r="A95" s="223"/>
      <c r="B95" s="180"/>
      <c r="C95" s="668"/>
      <c r="D95" s="669"/>
      <c r="E95" s="634"/>
      <c r="F95" s="634"/>
      <c r="G95" s="634"/>
      <c r="H95" s="634"/>
      <c r="I95" s="634"/>
      <c r="J95" s="634"/>
      <c r="K95" s="673"/>
      <c r="L95" s="324"/>
      <c r="M95" s="233"/>
    </row>
    <row r="96" spans="1:16">
      <c r="A96" s="223"/>
      <c r="B96" s="180"/>
      <c r="C96" s="668"/>
      <c r="D96" s="669"/>
      <c r="E96" s="634"/>
      <c r="F96" s="634"/>
      <c r="G96" s="634"/>
      <c r="H96" s="634"/>
      <c r="I96" s="634"/>
      <c r="J96" s="634"/>
      <c r="K96" s="673"/>
      <c r="L96" s="324"/>
      <c r="M96" s="233"/>
    </row>
    <row r="97" spans="1:23">
      <c r="A97" s="223"/>
      <c r="B97" s="180"/>
      <c r="C97" s="668"/>
      <c r="D97" s="669"/>
      <c r="E97" s="634"/>
      <c r="F97" s="634"/>
      <c r="G97" s="634"/>
      <c r="H97" s="634"/>
      <c r="I97" s="634"/>
      <c r="J97" s="634"/>
      <c r="K97" s="673"/>
      <c r="L97" s="324"/>
      <c r="M97" s="233"/>
    </row>
    <row r="98" spans="1:23">
      <c r="A98" s="223"/>
      <c r="B98" s="180"/>
      <c r="C98" s="668"/>
      <c r="D98" s="669"/>
      <c r="E98" s="634"/>
      <c r="F98" s="634"/>
      <c r="G98" s="634"/>
      <c r="H98" s="634"/>
      <c r="I98" s="634"/>
      <c r="J98" s="634"/>
      <c r="K98" s="673"/>
      <c r="L98" s="324"/>
      <c r="M98" s="233"/>
    </row>
    <row r="99" spans="1:23">
      <c r="A99" s="223"/>
      <c r="B99" s="180"/>
      <c r="C99" s="668"/>
      <c r="D99" s="669"/>
      <c r="E99" s="634"/>
      <c r="F99" s="634"/>
      <c r="G99" s="634"/>
      <c r="H99" s="634"/>
      <c r="I99" s="634"/>
      <c r="J99" s="634"/>
      <c r="K99" s="673"/>
      <c r="L99" s="324"/>
      <c r="M99" s="233"/>
    </row>
    <row r="100" spans="1:23">
      <c r="A100" s="223"/>
      <c r="B100" s="180"/>
      <c r="C100" s="668"/>
      <c r="D100" s="669"/>
      <c r="E100" s="634"/>
      <c r="F100" s="634"/>
      <c r="G100" s="634"/>
      <c r="H100" s="634"/>
      <c r="I100" s="634"/>
      <c r="J100" s="634"/>
      <c r="K100" s="673"/>
      <c r="L100" s="324"/>
      <c r="M100" s="233"/>
    </row>
    <row r="101" spans="1:23">
      <c r="A101" s="223"/>
      <c r="B101" s="180"/>
      <c r="C101" s="668"/>
      <c r="D101" s="669"/>
      <c r="E101" s="634"/>
      <c r="F101" s="634"/>
      <c r="G101" s="634"/>
      <c r="H101" s="634"/>
      <c r="I101" s="634"/>
      <c r="J101" s="634"/>
      <c r="K101" s="673"/>
      <c r="L101" s="324"/>
      <c r="M101" s="233"/>
    </row>
    <row r="102" spans="1:23">
      <c r="A102" s="223"/>
      <c r="B102" s="180"/>
      <c r="C102" s="668"/>
      <c r="D102" s="669"/>
      <c r="E102" s="634"/>
      <c r="F102" s="634"/>
      <c r="G102" s="634"/>
      <c r="H102" s="634"/>
      <c r="I102" s="634"/>
      <c r="J102" s="634"/>
      <c r="K102" s="673"/>
      <c r="L102" s="324"/>
      <c r="M102" s="233"/>
    </row>
    <row r="103" spans="1:23" ht="14.4" thickBot="1">
      <c r="A103" s="223"/>
      <c r="B103" s="180"/>
      <c r="C103" s="670"/>
      <c r="D103" s="671"/>
      <c r="E103" s="672"/>
      <c r="F103" s="672"/>
      <c r="G103" s="672"/>
      <c r="H103" s="672"/>
      <c r="I103" s="672"/>
      <c r="J103" s="672"/>
      <c r="K103" s="674"/>
      <c r="L103" s="324"/>
      <c r="M103" s="233"/>
    </row>
    <row r="104" spans="1:23" ht="14.4" thickBot="1">
      <c r="A104" s="223"/>
      <c r="B104" s="180"/>
      <c r="C104" s="647" t="s">
        <v>517</v>
      </c>
      <c r="D104" s="648"/>
      <c r="E104" s="645"/>
      <c r="F104" s="645"/>
      <c r="G104" s="645"/>
      <c r="H104" s="645" t="s">
        <v>518</v>
      </c>
      <c r="I104" s="645"/>
      <c r="J104" s="645"/>
      <c r="K104" s="646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35" t="s">
        <v>500</v>
      </c>
      <c r="D106" s="636"/>
      <c r="E106" s="636"/>
      <c r="F106" s="331" t="s">
        <v>993</v>
      </c>
      <c r="G106" s="639" t="s">
        <v>501</v>
      </c>
      <c r="H106" s="639"/>
      <c r="I106" s="639"/>
      <c r="J106" s="649" t="s">
        <v>994</v>
      </c>
      <c r="K106" s="650"/>
      <c r="L106" s="324"/>
      <c r="M106" s="233"/>
      <c r="O106" s="635" t="s">
        <v>500</v>
      </c>
      <c r="P106" s="636"/>
      <c r="Q106" s="636"/>
      <c r="R106" s="331" t="s">
        <v>951</v>
      </c>
      <c r="S106" s="639" t="s">
        <v>501</v>
      </c>
      <c r="T106" s="639"/>
      <c r="U106" s="639"/>
      <c r="V106" s="499" t="s">
        <v>959</v>
      </c>
      <c r="W106" s="498"/>
    </row>
    <row r="107" spans="1:23" ht="14.25" customHeight="1">
      <c r="A107" s="223"/>
      <c r="B107" s="180"/>
      <c r="C107" s="641" t="s">
        <v>503</v>
      </c>
      <c r="D107" s="643"/>
      <c r="E107" s="643"/>
      <c r="F107" s="338">
        <v>53</v>
      </c>
      <c r="G107" s="640" t="s">
        <v>504</v>
      </c>
      <c r="H107" s="640"/>
      <c r="I107" s="640"/>
      <c r="J107" s="651">
        <v>3</v>
      </c>
      <c r="K107" s="652"/>
      <c r="L107" s="324"/>
      <c r="M107" s="233"/>
      <c r="O107" s="641" t="s">
        <v>503</v>
      </c>
      <c r="P107" s="643"/>
      <c r="Q107" s="643"/>
      <c r="R107" s="338" t="s">
        <v>952</v>
      </c>
      <c r="S107" s="640" t="s">
        <v>504</v>
      </c>
      <c r="T107" s="640"/>
      <c r="U107" s="640"/>
      <c r="V107" s="495" t="s">
        <v>960</v>
      </c>
      <c r="W107" s="496"/>
    </row>
    <row r="108" spans="1:23" ht="14.25" customHeight="1">
      <c r="A108" s="223"/>
      <c r="B108" s="223"/>
      <c r="C108" s="641" t="s">
        <v>502</v>
      </c>
      <c r="D108" s="643"/>
      <c r="E108" s="643"/>
      <c r="F108" s="344" t="s">
        <v>1062</v>
      </c>
      <c r="G108" s="640" t="s">
        <v>505</v>
      </c>
      <c r="H108" s="640"/>
      <c r="I108" s="640"/>
      <c r="J108" s="651">
        <v>5</v>
      </c>
      <c r="K108" s="652">
        <v>2</v>
      </c>
      <c r="L108" s="227"/>
      <c r="M108" s="233"/>
      <c r="O108" s="641" t="s">
        <v>502</v>
      </c>
      <c r="P108" s="643"/>
      <c r="Q108" s="643"/>
      <c r="R108" s="474" t="s">
        <v>953</v>
      </c>
      <c r="S108" s="640" t="s">
        <v>505</v>
      </c>
      <c r="T108" s="640"/>
      <c r="U108" s="640"/>
      <c r="V108" s="495" t="s">
        <v>961</v>
      </c>
      <c r="W108" s="496"/>
    </row>
    <row r="109" spans="1:23" ht="23.25" customHeight="1">
      <c r="A109" s="223"/>
      <c r="B109" s="223"/>
      <c r="C109" s="641" t="s">
        <v>491</v>
      </c>
      <c r="D109" s="643"/>
      <c r="E109" s="643"/>
      <c r="F109" s="343" t="s">
        <v>1052</v>
      </c>
      <c r="G109" s="640" t="s">
        <v>492</v>
      </c>
      <c r="H109" s="640"/>
      <c r="I109" s="640"/>
      <c r="J109" s="651">
        <v>8</v>
      </c>
      <c r="K109" s="652">
        <v>3</v>
      </c>
      <c r="L109" s="227"/>
      <c r="M109" s="233"/>
      <c r="O109" s="641" t="s">
        <v>491</v>
      </c>
      <c r="P109" s="643"/>
      <c r="Q109" s="643"/>
      <c r="R109" s="478" t="s">
        <v>954</v>
      </c>
      <c r="S109" s="640" t="s">
        <v>492</v>
      </c>
      <c r="T109" s="640"/>
      <c r="U109" s="640"/>
      <c r="V109" s="495" t="s">
        <v>962</v>
      </c>
      <c r="W109" s="496"/>
    </row>
    <row r="110" spans="1:23">
      <c r="A110" s="223"/>
      <c r="B110" s="223"/>
      <c r="C110" s="641" t="s">
        <v>509</v>
      </c>
      <c r="D110" s="643"/>
      <c r="E110" s="643"/>
      <c r="F110" s="344" t="s">
        <v>1063</v>
      </c>
      <c r="G110" s="640" t="s">
        <v>506</v>
      </c>
      <c r="H110" s="640"/>
      <c r="I110" s="640"/>
      <c r="J110" s="651" t="s">
        <v>1054</v>
      </c>
      <c r="K110" s="652" t="s">
        <v>925</v>
      </c>
      <c r="L110" s="227"/>
      <c r="M110" s="233"/>
      <c r="O110" s="641" t="s">
        <v>509</v>
      </c>
      <c r="P110" s="643"/>
      <c r="Q110" s="643"/>
      <c r="R110" s="474" t="s">
        <v>955</v>
      </c>
      <c r="S110" s="640" t="s">
        <v>506</v>
      </c>
      <c r="T110" s="640"/>
      <c r="U110" s="640"/>
      <c r="V110" s="495" t="s">
        <v>963</v>
      </c>
      <c r="W110" s="496"/>
    </row>
    <row r="111" spans="1:23" ht="14.25" customHeight="1">
      <c r="A111" s="223"/>
      <c r="B111" s="223"/>
      <c r="C111" s="641" t="s">
        <v>511</v>
      </c>
      <c r="D111" s="643"/>
      <c r="E111" s="643"/>
      <c r="F111" s="344">
        <v>8</v>
      </c>
      <c r="G111" s="640" t="s">
        <v>507</v>
      </c>
      <c r="H111" s="640"/>
      <c r="I111" s="640"/>
      <c r="J111" s="651" t="s">
        <v>1065</v>
      </c>
      <c r="K111" s="652" t="s">
        <v>925</v>
      </c>
      <c r="L111" s="227"/>
      <c r="M111" s="233"/>
      <c r="O111" s="641" t="s">
        <v>511</v>
      </c>
      <c r="P111" s="643"/>
      <c r="Q111" s="643"/>
      <c r="R111" s="474" t="s">
        <v>956</v>
      </c>
      <c r="S111" s="640" t="s">
        <v>507</v>
      </c>
      <c r="T111" s="640"/>
      <c r="U111" s="640"/>
      <c r="V111" s="495" t="s">
        <v>964</v>
      </c>
      <c r="W111" s="496"/>
    </row>
    <row r="112" spans="1:23" ht="15" customHeight="1">
      <c r="A112" s="223"/>
      <c r="B112" s="223"/>
      <c r="C112" s="641" t="s">
        <v>510</v>
      </c>
      <c r="D112" s="643"/>
      <c r="E112" s="643"/>
      <c r="F112" s="344">
        <v>2</v>
      </c>
      <c r="G112" s="640" t="s">
        <v>508</v>
      </c>
      <c r="H112" s="640"/>
      <c r="I112" s="640"/>
      <c r="J112" s="651" t="s">
        <v>1064</v>
      </c>
      <c r="K112" s="652" t="s">
        <v>925</v>
      </c>
      <c r="L112" s="227"/>
      <c r="M112" s="233"/>
      <c r="O112" s="641" t="s">
        <v>510</v>
      </c>
      <c r="P112" s="643"/>
      <c r="Q112" s="643"/>
      <c r="R112" s="474" t="s">
        <v>957</v>
      </c>
      <c r="S112" s="640" t="s">
        <v>508</v>
      </c>
      <c r="T112" s="640"/>
      <c r="U112" s="640"/>
      <c r="V112" s="500" t="s">
        <v>965</v>
      </c>
      <c r="W112" s="497"/>
    </row>
    <row r="113" spans="1:23" ht="14.4" thickBot="1">
      <c r="A113" s="223"/>
      <c r="B113" s="223"/>
      <c r="C113" s="687" t="s">
        <v>926</v>
      </c>
      <c r="D113" s="688"/>
      <c r="E113" s="677"/>
      <c r="F113" s="494">
        <v>2.37</v>
      </c>
      <c r="G113" s="689"/>
      <c r="H113" s="690"/>
      <c r="I113" s="691"/>
      <c r="J113" s="692"/>
      <c r="K113" s="693"/>
      <c r="L113" s="227"/>
      <c r="M113" s="233"/>
      <c r="O113" s="687" t="s">
        <v>926</v>
      </c>
      <c r="P113" s="688"/>
      <c r="Q113" s="677"/>
      <c r="R113" s="493" t="s">
        <v>958</v>
      </c>
      <c r="S113" s="689"/>
      <c r="T113" s="690"/>
      <c r="U113" s="691"/>
      <c r="V113" s="692"/>
      <c r="W113" s="693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1000</v>
      </c>
      <c r="S115" s="176" t="s">
        <v>1001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53" t="s">
        <v>181</v>
      </c>
      <c r="G118" s="654"/>
      <c r="H118" s="654"/>
      <c r="I118" s="655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56"/>
      <c r="G119" s="657"/>
      <c r="H119" s="657"/>
      <c r="I119" s="658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56"/>
      <c r="G120" s="657"/>
      <c r="H120" s="657"/>
      <c r="I120" s="658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59"/>
      <c r="G121" s="660"/>
      <c r="H121" s="660"/>
      <c r="I121" s="661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LB11319</v>
      </c>
      <c r="I122" s="259"/>
      <c r="J122" s="188"/>
      <c r="K122" s="188"/>
      <c r="L122" s="214"/>
      <c r="M122" s="175"/>
    </row>
    <row r="123" spans="1:23" ht="16.2" thickBot="1">
      <c r="A123" s="175"/>
      <c r="B123" s="595" t="s">
        <v>519</v>
      </c>
      <c r="C123" s="596"/>
      <c r="D123" s="596"/>
      <c r="E123" s="596"/>
      <c r="F123" s="596"/>
      <c r="G123" s="596"/>
      <c r="H123" s="596"/>
      <c r="I123" s="596"/>
      <c r="J123" s="596"/>
      <c r="K123" s="596"/>
      <c r="L123" s="597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966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967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968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969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970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O113:Q113"/>
    <mergeCell ref="S113:U113"/>
    <mergeCell ref="V113:W113"/>
    <mergeCell ref="O111:Q111"/>
    <mergeCell ref="S111:U111"/>
    <mergeCell ref="O112:Q112"/>
    <mergeCell ref="S112:U11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B123:L123"/>
    <mergeCell ref="C111:E111"/>
    <mergeCell ref="C112:E112"/>
    <mergeCell ref="C113:E113"/>
    <mergeCell ref="G113:I113"/>
    <mergeCell ref="J113:K113"/>
    <mergeCell ref="J112:K112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6" zoomScaleSheetLayoutView="100" workbookViewId="0">
      <selection activeCell="I53" sqref="I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1005</v>
      </c>
      <c r="R1" s="284" t="s">
        <v>1011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1006</v>
      </c>
      <c r="R2" s="284" t="s">
        <v>1012</v>
      </c>
    </row>
    <row r="3" spans="1:21" ht="14.4">
      <c r="A3" s="175"/>
      <c r="B3" s="180"/>
      <c r="C3" s="211"/>
      <c r="D3" s="212"/>
      <c r="E3" s="653" t="s">
        <v>226</v>
      </c>
      <c r="F3" s="654"/>
      <c r="G3" s="654"/>
      <c r="H3" s="655"/>
      <c r="I3" s="212"/>
      <c r="J3" s="213"/>
      <c r="K3" s="214"/>
      <c r="L3" s="175"/>
      <c r="O3" s="176" t="s">
        <v>1007</v>
      </c>
      <c r="R3" s="284" t="s">
        <v>1013</v>
      </c>
    </row>
    <row r="4" spans="1:21" ht="14.25" customHeight="1">
      <c r="A4" s="175"/>
      <c r="B4" s="180"/>
      <c r="C4" s="215"/>
      <c r="D4" s="257"/>
      <c r="E4" s="656"/>
      <c r="F4" s="657"/>
      <c r="G4" s="657"/>
      <c r="H4" s="658"/>
      <c r="I4" s="188"/>
      <c r="J4" s="214"/>
      <c r="K4" s="214"/>
      <c r="L4" s="175"/>
      <c r="O4" s="176" t="s">
        <v>1008</v>
      </c>
      <c r="R4" s="284" t="s">
        <v>1014</v>
      </c>
    </row>
    <row r="5" spans="1:21" ht="14.25" customHeight="1">
      <c r="A5" s="175"/>
      <c r="B5" s="180"/>
      <c r="C5" s="215"/>
      <c r="D5" s="257"/>
      <c r="E5" s="656"/>
      <c r="F5" s="657"/>
      <c r="G5" s="657"/>
      <c r="H5" s="658"/>
      <c r="I5" s="188"/>
      <c r="J5" s="214"/>
      <c r="K5" s="214"/>
      <c r="L5" s="175"/>
      <c r="O5" s="176" t="s">
        <v>1009</v>
      </c>
      <c r="R5" s="284" t="s">
        <v>1015</v>
      </c>
    </row>
    <row r="6" spans="1:21" ht="21.6" thickBot="1">
      <c r="A6" s="175"/>
      <c r="B6" s="180"/>
      <c r="C6" s="216"/>
      <c r="D6" s="217"/>
      <c r="E6" s="659"/>
      <c r="F6" s="660"/>
      <c r="G6" s="660"/>
      <c r="H6" s="661"/>
      <c r="I6" s="217"/>
      <c r="J6" s="218"/>
      <c r="K6" s="214"/>
      <c r="L6" s="175"/>
      <c r="O6" s="176" t="s">
        <v>1010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LB11319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3"/>
      <c r="L8" s="175"/>
    </row>
    <row r="9" spans="1:21" ht="16.2" thickBot="1">
      <c r="A9" s="175"/>
      <c r="B9" s="595" t="s">
        <v>543</v>
      </c>
      <c r="C9" s="596"/>
      <c r="D9" s="596"/>
      <c r="E9" s="596"/>
      <c r="F9" s="596"/>
      <c r="G9" s="596"/>
      <c r="H9" s="596"/>
      <c r="I9" s="596"/>
      <c r="J9" s="596"/>
      <c r="K9" s="597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45" t="s">
        <v>532</v>
      </c>
      <c r="D11" s="746"/>
      <c r="E11" s="751" t="s">
        <v>533</v>
      </c>
      <c r="F11" s="752"/>
      <c r="G11" s="753"/>
      <c r="H11" s="751" t="s">
        <v>534</v>
      </c>
      <c r="I11" s="752"/>
      <c r="J11" s="754"/>
      <c r="K11" s="347"/>
      <c r="L11" s="175"/>
      <c r="N11" s="745" t="s">
        <v>532</v>
      </c>
      <c r="O11" s="746"/>
      <c r="P11" s="751" t="s">
        <v>533</v>
      </c>
      <c r="Q11" s="752"/>
      <c r="R11" s="753"/>
      <c r="S11" s="751" t="s">
        <v>534</v>
      </c>
      <c r="T11" s="752"/>
      <c r="U11" s="754"/>
    </row>
    <row r="12" spans="1:21" ht="15.6">
      <c r="A12" s="175"/>
      <c r="B12" s="180"/>
      <c r="C12" s="747" t="s">
        <v>535</v>
      </c>
      <c r="D12" s="748"/>
      <c r="E12" s="733" t="s">
        <v>536</v>
      </c>
      <c r="F12" s="734"/>
      <c r="G12" s="735"/>
      <c r="H12" s="733" t="s">
        <v>538</v>
      </c>
      <c r="I12" s="734"/>
      <c r="J12" s="755"/>
      <c r="K12" s="347"/>
      <c r="L12" s="175"/>
      <c r="N12" s="760" t="s">
        <v>1003</v>
      </c>
      <c r="O12" s="748"/>
      <c r="P12" s="733" t="s">
        <v>536</v>
      </c>
      <c r="Q12" s="734"/>
      <c r="R12" s="735"/>
      <c r="S12" s="733"/>
      <c r="T12" s="734"/>
      <c r="U12" s="755"/>
    </row>
    <row r="13" spans="1:21" ht="15.6">
      <c r="A13" s="175"/>
      <c r="B13" s="223"/>
      <c r="C13" s="747"/>
      <c r="D13" s="748"/>
      <c r="E13" s="733" t="s">
        <v>537</v>
      </c>
      <c r="F13" s="734"/>
      <c r="G13" s="735"/>
      <c r="H13" s="733"/>
      <c r="I13" s="734"/>
      <c r="J13" s="755"/>
      <c r="K13" s="227"/>
      <c r="L13" s="175"/>
      <c r="N13" s="747"/>
      <c r="O13" s="748"/>
      <c r="P13" s="733" t="s">
        <v>537</v>
      </c>
      <c r="Q13" s="734"/>
      <c r="R13" s="735"/>
      <c r="S13" s="733"/>
      <c r="T13" s="734"/>
      <c r="U13" s="755"/>
    </row>
    <row r="14" spans="1:21" ht="15.6">
      <c r="A14" s="175"/>
      <c r="B14" s="223"/>
      <c r="C14" s="747"/>
      <c r="D14" s="748"/>
      <c r="E14" s="733" t="s">
        <v>539</v>
      </c>
      <c r="F14" s="734"/>
      <c r="G14" s="735"/>
      <c r="H14" s="733"/>
      <c r="I14" s="734"/>
      <c r="J14" s="755"/>
      <c r="K14" s="227"/>
      <c r="L14" s="175"/>
      <c r="N14" s="747"/>
      <c r="O14" s="748"/>
      <c r="P14" s="733" t="s">
        <v>539</v>
      </c>
      <c r="Q14" s="734"/>
      <c r="R14" s="735"/>
      <c r="S14" s="733"/>
      <c r="T14" s="734"/>
      <c r="U14" s="755"/>
    </row>
    <row r="15" spans="1:21" ht="15.75" customHeight="1">
      <c r="A15" s="175"/>
      <c r="B15" s="223"/>
      <c r="C15" s="747" t="s">
        <v>540</v>
      </c>
      <c r="D15" s="748"/>
      <c r="E15" s="733" t="s">
        <v>536</v>
      </c>
      <c r="F15" s="734"/>
      <c r="G15" s="735"/>
      <c r="H15" s="736" t="s">
        <v>1004</v>
      </c>
      <c r="I15" s="737"/>
      <c r="J15" s="738"/>
      <c r="K15" s="227"/>
      <c r="L15" s="175"/>
      <c r="N15" s="760" t="s">
        <v>1002</v>
      </c>
      <c r="O15" s="748"/>
      <c r="P15" s="733" t="s">
        <v>536</v>
      </c>
      <c r="Q15" s="734"/>
      <c r="R15" s="735"/>
      <c r="S15" s="736"/>
      <c r="T15" s="737"/>
      <c r="U15" s="738"/>
    </row>
    <row r="16" spans="1:21" ht="15.75" customHeight="1">
      <c r="A16" s="175"/>
      <c r="B16" s="223"/>
      <c r="C16" s="747"/>
      <c r="D16" s="748"/>
      <c r="E16" s="733" t="s">
        <v>537</v>
      </c>
      <c r="F16" s="734"/>
      <c r="G16" s="735"/>
      <c r="H16" s="736" t="s">
        <v>528</v>
      </c>
      <c r="I16" s="737"/>
      <c r="J16" s="738"/>
      <c r="K16" s="227"/>
      <c r="L16" s="175"/>
      <c r="N16" s="747"/>
      <c r="O16" s="748"/>
      <c r="P16" s="733" t="s">
        <v>537</v>
      </c>
      <c r="Q16" s="734"/>
      <c r="R16" s="735"/>
      <c r="S16" s="736"/>
      <c r="T16" s="737"/>
      <c r="U16" s="738"/>
    </row>
    <row r="17" spans="1:21" ht="15.6">
      <c r="A17" s="175"/>
      <c r="B17" s="223"/>
      <c r="C17" s="747"/>
      <c r="D17" s="748"/>
      <c r="E17" s="733" t="s">
        <v>539</v>
      </c>
      <c r="F17" s="734"/>
      <c r="G17" s="735"/>
      <c r="H17" s="736" t="s">
        <v>528</v>
      </c>
      <c r="I17" s="737"/>
      <c r="J17" s="738"/>
      <c r="K17" s="227"/>
      <c r="L17" s="175"/>
      <c r="N17" s="747"/>
      <c r="O17" s="748"/>
      <c r="P17" s="733" t="s">
        <v>539</v>
      </c>
      <c r="Q17" s="734"/>
      <c r="R17" s="735"/>
      <c r="S17" s="736"/>
      <c r="T17" s="737"/>
      <c r="U17" s="738"/>
    </row>
    <row r="18" spans="1:21" ht="16.5" customHeight="1" thickBot="1">
      <c r="A18" s="175"/>
      <c r="B18" s="223"/>
      <c r="C18" s="749"/>
      <c r="D18" s="750"/>
      <c r="E18" s="739" t="s">
        <v>541</v>
      </c>
      <c r="F18" s="740"/>
      <c r="G18" s="741"/>
      <c r="H18" s="742" t="s">
        <v>542</v>
      </c>
      <c r="I18" s="743"/>
      <c r="J18" s="744"/>
      <c r="K18" s="227"/>
      <c r="L18" s="175"/>
      <c r="N18" s="749"/>
      <c r="O18" s="750"/>
      <c r="P18" s="739" t="s">
        <v>541</v>
      </c>
      <c r="Q18" s="740"/>
      <c r="R18" s="741"/>
      <c r="S18" s="742"/>
      <c r="T18" s="743"/>
      <c r="U18" s="744"/>
    </row>
    <row r="19" spans="1:21" ht="14.4" thickBot="1">
      <c r="A19" s="175"/>
      <c r="B19" s="223"/>
      <c r="C19" s="644"/>
      <c r="D19" s="644"/>
      <c r="E19" s="644"/>
      <c r="F19" s="644"/>
      <c r="G19" s="644"/>
      <c r="H19" s="644"/>
      <c r="I19" s="644"/>
      <c r="J19" s="644"/>
      <c r="K19" s="227"/>
      <c r="L19" s="175"/>
    </row>
    <row r="20" spans="1:21" ht="16.2" thickBot="1">
      <c r="A20" s="175"/>
      <c r="B20" s="595" t="s">
        <v>544</v>
      </c>
      <c r="C20" s="596"/>
      <c r="D20" s="596"/>
      <c r="E20" s="596"/>
      <c r="F20" s="596"/>
      <c r="G20" s="596"/>
      <c r="H20" s="596"/>
      <c r="I20" s="596"/>
      <c r="J20" s="596"/>
      <c r="K20" s="597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30" t="s">
        <v>460</v>
      </c>
      <c r="D22" s="731"/>
      <c r="E22" s="731"/>
      <c r="F22" s="731"/>
      <c r="G22" s="731"/>
      <c r="H22" s="731"/>
      <c r="I22" s="731"/>
      <c r="J22" s="732"/>
      <c r="K22" s="220"/>
      <c r="L22" s="175"/>
    </row>
    <row r="23" spans="1:21">
      <c r="A23" s="175"/>
      <c r="B23" s="180"/>
      <c r="C23" s="311" t="s">
        <v>203</v>
      </c>
      <c r="D23" s="698" t="s">
        <v>204</v>
      </c>
      <c r="E23" s="704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63" t="s">
        <v>971</v>
      </c>
      <c r="O23" s="642"/>
    </row>
    <row r="24" spans="1:21" ht="14.4">
      <c r="A24" s="175"/>
      <c r="B24" s="223"/>
      <c r="C24" s="717" t="s">
        <v>209</v>
      </c>
      <c r="D24" s="719" t="s">
        <v>210</v>
      </c>
      <c r="E24" s="725"/>
      <c r="F24" s="339" t="s">
        <v>1066</v>
      </c>
      <c r="G24" s="339" t="s">
        <v>1066</v>
      </c>
      <c r="H24" s="339" t="s">
        <v>1066</v>
      </c>
      <c r="I24" s="225"/>
      <c r="J24" s="226"/>
      <c r="K24" s="227"/>
      <c r="L24" s="175"/>
      <c r="N24" s="757" t="s">
        <v>972</v>
      </c>
      <c r="O24" s="720"/>
      <c r="P24" s="284" t="s">
        <v>980</v>
      </c>
    </row>
    <row r="25" spans="1:21">
      <c r="A25" s="175"/>
      <c r="B25" s="223"/>
      <c r="C25" s="717"/>
      <c r="D25" s="719" t="s">
        <v>223</v>
      </c>
      <c r="E25" s="725"/>
      <c r="F25" s="305">
        <v>67</v>
      </c>
      <c r="G25" s="305">
        <v>67</v>
      </c>
      <c r="H25" s="305">
        <v>67</v>
      </c>
      <c r="I25" s="228"/>
      <c r="J25" s="229"/>
      <c r="K25" s="227"/>
      <c r="L25" s="175"/>
      <c r="N25" s="757" t="s">
        <v>973</v>
      </c>
      <c r="O25" s="720"/>
    </row>
    <row r="26" spans="1:21">
      <c r="A26" s="175"/>
      <c r="B26" s="223"/>
      <c r="C26" s="717"/>
      <c r="D26" s="719" t="s">
        <v>224</v>
      </c>
      <c r="E26" s="725"/>
      <c r="F26" s="305">
        <v>110</v>
      </c>
      <c r="G26" s="305">
        <v>190</v>
      </c>
      <c r="H26" s="305">
        <v>320</v>
      </c>
      <c r="I26" s="228"/>
      <c r="J26" s="229"/>
      <c r="K26" s="227"/>
      <c r="L26" s="175"/>
      <c r="N26" s="757" t="s">
        <v>974</v>
      </c>
      <c r="O26" s="720"/>
    </row>
    <row r="27" spans="1:21">
      <c r="A27" s="175"/>
      <c r="B27" s="223"/>
      <c r="C27" s="717"/>
      <c r="D27" s="719" t="s">
        <v>211</v>
      </c>
      <c r="E27" s="725"/>
      <c r="F27" s="305">
        <v>0</v>
      </c>
      <c r="G27" s="305">
        <v>3</v>
      </c>
      <c r="H27" s="305">
        <v>0</v>
      </c>
      <c r="I27" s="225"/>
      <c r="J27" s="229"/>
      <c r="K27" s="227"/>
      <c r="L27" s="175"/>
      <c r="N27" s="757" t="s">
        <v>975</v>
      </c>
      <c r="O27" s="720"/>
    </row>
    <row r="28" spans="1:21" ht="14.4" thickBot="1">
      <c r="A28" s="175"/>
      <c r="B28" s="223"/>
      <c r="C28" s="718"/>
      <c r="D28" s="721" t="s">
        <v>171</v>
      </c>
      <c r="E28" s="722"/>
      <c r="F28" s="230" t="s">
        <v>268</v>
      </c>
      <c r="G28" s="230" t="s">
        <v>291</v>
      </c>
      <c r="H28" s="230" t="s">
        <v>257</v>
      </c>
      <c r="I28" s="231"/>
      <c r="J28" s="232"/>
      <c r="K28" s="227"/>
      <c r="L28" s="175"/>
      <c r="N28" s="758" t="s">
        <v>977</v>
      </c>
      <c r="O28" s="722"/>
    </row>
    <row r="29" spans="1:21" ht="14.4" thickBot="1">
      <c r="A29" s="175"/>
      <c r="B29" s="223"/>
      <c r="C29" s="729"/>
      <c r="D29" s="612"/>
      <c r="E29" s="612"/>
      <c r="F29" s="612"/>
      <c r="G29" s="612"/>
      <c r="H29" s="612"/>
      <c r="I29" s="612"/>
      <c r="J29" s="613"/>
      <c r="K29" s="233"/>
      <c r="L29" s="175"/>
    </row>
    <row r="30" spans="1:21">
      <c r="A30" s="175"/>
      <c r="B30" s="180"/>
      <c r="C30" s="730" t="s">
        <v>461</v>
      </c>
      <c r="D30" s="731"/>
      <c r="E30" s="731"/>
      <c r="F30" s="731"/>
      <c r="G30" s="731"/>
      <c r="H30" s="731"/>
      <c r="I30" s="731"/>
      <c r="J30" s="732"/>
      <c r="K30" s="304"/>
      <c r="L30" s="175"/>
    </row>
    <row r="31" spans="1:21">
      <c r="A31" s="175"/>
      <c r="B31" s="180"/>
      <c r="C31" s="311" t="s">
        <v>203</v>
      </c>
      <c r="D31" s="698" t="s">
        <v>204</v>
      </c>
      <c r="E31" s="704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17" t="s">
        <v>209</v>
      </c>
      <c r="D32" s="719" t="s">
        <v>210</v>
      </c>
      <c r="E32" s="725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17"/>
      <c r="D33" s="719" t="s">
        <v>223</v>
      </c>
      <c r="E33" s="725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17"/>
      <c r="D34" s="719" t="s">
        <v>224</v>
      </c>
      <c r="E34" s="725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17"/>
      <c r="D35" s="719" t="s">
        <v>211</v>
      </c>
      <c r="E35" s="725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18"/>
      <c r="D36" s="721" t="s">
        <v>171</v>
      </c>
      <c r="E36" s="722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29"/>
      <c r="D37" s="612"/>
      <c r="E37" s="612"/>
      <c r="F37" s="612"/>
      <c r="G37" s="612"/>
      <c r="H37" s="612"/>
      <c r="I37" s="612"/>
      <c r="J37" s="613"/>
      <c r="K37" s="233"/>
      <c r="L37" s="175"/>
    </row>
    <row r="38" spans="1:16">
      <c r="A38" s="175"/>
      <c r="B38" s="180"/>
      <c r="C38" s="730" t="s">
        <v>462</v>
      </c>
      <c r="D38" s="731"/>
      <c r="E38" s="731"/>
      <c r="F38" s="731"/>
      <c r="G38" s="731"/>
      <c r="H38" s="731"/>
      <c r="I38" s="731"/>
      <c r="J38" s="732"/>
      <c r="K38" s="220"/>
      <c r="L38" s="175"/>
    </row>
    <row r="39" spans="1:16">
      <c r="A39" s="175"/>
      <c r="B39" s="180"/>
      <c r="C39" s="311" t="s">
        <v>203</v>
      </c>
      <c r="D39" s="698" t="s">
        <v>204</v>
      </c>
      <c r="E39" s="704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>
      <c r="A40" s="175"/>
      <c r="B40" s="223"/>
      <c r="C40" s="717" t="s">
        <v>209</v>
      </c>
      <c r="D40" s="719" t="s">
        <v>210</v>
      </c>
      <c r="E40" s="725"/>
      <c r="F40" s="340"/>
      <c r="G40" s="340"/>
      <c r="H40" s="340"/>
      <c r="I40" s="225"/>
      <c r="J40" s="226"/>
      <c r="K40" s="227"/>
      <c r="L40" s="175"/>
    </row>
    <row r="41" spans="1:16">
      <c r="A41" s="175"/>
      <c r="B41" s="223"/>
      <c r="C41" s="717"/>
      <c r="D41" s="719" t="s">
        <v>223</v>
      </c>
      <c r="E41" s="725"/>
      <c r="F41" s="305"/>
      <c r="G41" s="305"/>
      <c r="H41" s="305"/>
      <c r="I41" s="228"/>
      <c r="J41" s="229"/>
      <c r="K41" s="227"/>
      <c r="L41" s="175"/>
    </row>
    <row r="42" spans="1:16">
      <c r="A42" s="175"/>
      <c r="B42" s="223"/>
      <c r="C42" s="717"/>
      <c r="D42" s="719" t="s">
        <v>224</v>
      </c>
      <c r="E42" s="725"/>
      <c r="F42" s="305"/>
      <c r="G42" s="305"/>
      <c r="H42" s="305"/>
      <c r="I42" s="228"/>
      <c r="J42" s="229"/>
      <c r="K42" s="227"/>
      <c r="L42" s="175"/>
    </row>
    <row r="43" spans="1:16">
      <c r="A43" s="175"/>
      <c r="B43" s="223"/>
      <c r="C43" s="717"/>
      <c r="D43" s="719" t="s">
        <v>211</v>
      </c>
      <c r="E43" s="725"/>
      <c r="F43" s="305"/>
      <c r="G43" s="305"/>
      <c r="H43" s="305"/>
      <c r="I43" s="225"/>
      <c r="J43" s="229"/>
      <c r="K43" s="227"/>
      <c r="L43" s="175"/>
    </row>
    <row r="44" spans="1:16" ht="14.4" thickBot="1">
      <c r="A44" s="175"/>
      <c r="B44" s="223"/>
      <c r="C44" s="718"/>
      <c r="D44" s="721" t="s">
        <v>171</v>
      </c>
      <c r="E44" s="722"/>
      <c r="F44" s="230"/>
      <c r="G44" s="230"/>
      <c r="H44" s="230"/>
      <c r="I44" s="230"/>
      <c r="J44" s="232"/>
      <c r="K44" s="227"/>
      <c r="L44" s="175"/>
    </row>
    <row r="45" spans="1:16" ht="14.4" thickBot="1">
      <c r="A45" s="175"/>
      <c r="B45" s="223"/>
      <c r="C45" s="644"/>
      <c r="D45" s="644"/>
      <c r="E45" s="644"/>
      <c r="F45" s="644"/>
      <c r="G45" s="644"/>
      <c r="H45" s="644"/>
      <c r="I45" s="644"/>
      <c r="J45" s="644"/>
      <c r="K45" s="233"/>
      <c r="L45" s="175"/>
    </row>
    <row r="46" spans="1:16" ht="16.2" thickBot="1">
      <c r="A46" s="175"/>
      <c r="B46" s="595" t="s">
        <v>545</v>
      </c>
      <c r="C46" s="596"/>
      <c r="D46" s="596"/>
      <c r="E46" s="596"/>
      <c r="F46" s="596"/>
      <c r="G46" s="596"/>
      <c r="H46" s="596"/>
      <c r="I46" s="596"/>
      <c r="J46" s="596"/>
      <c r="K46" s="597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14" t="s">
        <v>473</v>
      </c>
      <c r="D48" s="715"/>
      <c r="E48" s="715"/>
      <c r="F48" s="715"/>
      <c r="G48" s="715"/>
      <c r="H48" s="716"/>
      <c r="I48" s="723" t="s">
        <v>1055</v>
      </c>
      <c r="J48" s="724"/>
      <c r="K48" s="347"/>
      <c r="L48" s="175"/>
      <c r="N48" s="723" t="s">
        <v>978</v>
      </c>
      <c r="O48" s="724"/>
      <c r="P48" s="284" t="s">
        <v>979</v>
      </c>
    </row>
    <row r="49" spans="1:18">
      <c r="A49" s="175"/>
      <c r="B49" s="180"/>
      <c r="C49" s="346" t="s">
        <v>203</v>
      </c>
      <c r="D49" s="698" t="s">
        <v>204</v>
      </c>
      <c r="E49" s="642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7"/>
      <c r="L49" s="175"/>
      <c r="N49" s="763" t="s">
        <v>971</v>
      </c>
      <c r="O49" s="642"/>
    </row>
    <row r="50" spans="1:18" ht="14.4">
      <c r="A50" s="175"/>
      <c r="B50" s="223"/>
      <c r="C50" s="695" t="s">
        <v>209</v>
      </c>
      <c r="D50" s="719" t="s">
        <v>210</v>
      </c>
      <c r="E50" s="720"/>
      <c r="F50" s="1127" t="s">
        <v>1056</v>
      </c>
      <c r="G50" s="1127" t="s">
        <v>1056</v>
      </c>
      <c r="H50" s="1127" t="s">
        <v>1056</v>
      </c>
      <c r="I50" s="225"/>
      <c r="J50" s="226"/>
      <c r="K50" s="227"/>
      <c r="L50" s="175"/>
      <c r="N50" s="757" t="s">
        <v>972</v>
      </c>
      <c r="O50" s="720"/>
      <c r="P50" s="284" t="s">
        <v>981</v>
      </c>
    </row>
    <row r="51" spans="1:18">
      <c r="A51" s="175"/>
      <c r="B51" s="223"/>
      <c r="C51" s="696"/>
      <c r="D51" s="719" t="s">
        <v>223</v>
      </c>
      <c r="E51" s="720"/>
      <c r="F51" s="1128">
        <v>67</v>
      </c>
      <c r="G51" s="1128">
        <v>67</v>
      </c>
      <c r="H51" s="1128">
        <v>67</v>
      </c>
      <c r="I51" s="225"/>
      <c r="J51" s="229"/>
      <c r="K51" s="227"/>
      <c r="L51" s="175"/>
      <c r="N51" s="757" t="s">
        <v>973</v>
      </c>
      <c r="O51" s="720"/>
      <c r="P51" s="759" t="s">
        <v>982</v>
      </c>
      <c r="Q51" s="759"/>
      <c r="R51" s="759"/>
    </row>
    <row r="52" spans="1:18">
      <c r="A52" s="175"/>
      <c r="B52" s="223"/>
      <c r="C52" s="696"/>
      <c r="D52" s="719" t="s">
        <v>224</v>
      </c>
      <c r="E52" s="720"/>
      <c r="F52" s="1129">
        <v>110</v>
      </c>
      <c r="G52" s="1129">
        <v>190</v>
      </c>
      <c r="H52" s="1129">
        <v>310</v>
      </c>
      <c r="I52" s="345"/>
      <c r="J52" s="235"/>
      <c r="K52" s="227"/>
      <c r="L52" s="175"/>
      <c r="N52" s="757" t="s">
        <v>974</v>
      </c>
      <c r="O52" s="720"/>
      <c r="P52" s="759"/>
      <c r="Q52" s="759"/>
      <c r="R52" s="759"/>
    </row>
    <row r="53" spans="1:18">
      <c r="A53" s="175"/>
      <c r="B53" s="223"/>
      <c r="C53" s="696"/>
      <c r="D53" s="719" t="s">
        <v>211</v>
      </c>
      <c r="E53" s="720"/>
      <c r="F53" s="1129">
        <v>2</v>
      </c>
      <c r="G53" s="1129">
        <v>2</v>
      </c>
      <c r="H53" s="1129">
        <v>2</v>
      </c>
      <c r="I53" s="225"/>
      <c r="J53" s="229"/>
      <c r="K53" s="227"/>
      <c r="L53" s="175"/>
      <c r="N53" s="757" t="s">
        <v>975</v>
      </c>
      <c r="O53" s="720"/>
      <c r="P53" s="759"/>
      <c r="Q53" s="759"/>
      <c r="R53" s="759"/>
    </row>
    <row r="54" spans="1:18">
      <c r="A54" s="175"/>
      <c r="B54" s="223"/>
      <c r="C54" s="696"/>
      <c r="D54" s="719" t="s">
        <v>182</v>
      </c>
      <c r="E54" s="720"/>
      <c r="F54" s="305" t="s">
        <v>528</v>
      </c>
      <c r="G54" s="305" t="s">
        <v>528</v>
      </c>
      <c r="H54" s="305" t="s">
        <v>528</v>
      </c>
      <c r="I54" s="345"/>
      <c r="J54" s="229"/>
      <c r="K54" s="227"/>
      <c r="L54" s="175"/>
      <c r="N54" s="757" t="s">
        <v>976</v>
      </c>
      <c r="O54" s="720"/>
      <c r="P54" s="759"/>
      <c r="Q54" s="759"/>
      <c r="R54" s="759"/>
    </row>
    <row r="55" spans="1:18" ht="14.4" thickBot="1">
      <c r="A55" s="175"/>
      <c r="B55" s="223"/>
      <c r="C55" s="697"/>
      <c r="D55" s="721" t="s">
        <v>171</v>
      </c>
      <c r="E55" s="722"/>
      <c r="F55" s="230" t="s">
        <v>1067</v>
      </c>
      <c r="G55" s="230" t="s">
        <v>1068</v>
      </c>
      <c r="H55" s="230" t="s">
        <v>1069</v>
      </c>
      <c r="I55" s="231"/>
      <c r="J55" s="232"/>
      <c r="K55" s="227"/>
      <c r="L55" s="175"/>
      <c r="N55" s="758" t="s">
        <v>977</v>
      </c>
      <c r="O55" s="722"/>
      <c r="P55" s="759"/>
      <c r="Q55" s="759"/>
      <c r="R55" s="759"/>
    </row>
    <row r="56" spans="1:18" ht="14.4" thickBot="1">
      <c r="A56" s="175"/>
      <c r="B56" s="239"/>
      <c r="C56" s="686"/>
      <c r="D56" s="686"/>
      <c r="E56" s="686"/>
      <c r="F56" s="686"/>
      <c r="G56" s="686"/>
      <c r="H56" s="686"/>
      <c r="I56" s="686"/>
      <c r="J56" s="686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53" t="s">
        <v>181</v>
      </c>
      <c r="F60" s="654"/>
      <c r="G60" s="654"/>
      <c r="H60" s="655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56"/>
      <c r="F61" s="657"/>
      <c r="G61" s="657"/>
      <c r="H61" s="658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56"/>
      <c r="F62" s="657"/>
      <c r="G62" s="657"/>
      <c r="H62" s="658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59"/>
      <c r="F63" s="660"/>
      <c r="G63" s="660"/>
      <c r="H63" s="661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LB11319</v>
      </c>
      <c r="H64" s="259"/>
      <c r="I64" s="188"/>
      <c r="J64" s="188"/>
      <c r="K64" s="214"/>
      <c r="L64" s="175"/>
    </row>
    <row r="65" spans="1:15" ht="16.2" thickBot="1">
      <c r="A65" s="175"/>
      <c r="B65" s="595" t="s">
        <v>546</v>
      </c>
      <c r="C65" s="596"/>
      <c r="D65" s="596"/>
      <c r="E65" s="596"/>
      <c r="F65" s="596"/>
      <c r="G65" s="596"/>
      <c r="H65" s="596"/>
      <c r="I65" s="596"/>
      <c r="J65" s="596"/>
      <c r="K65" s="597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01" t="s">
        <v>465</v>
      </c>
      <c r="D67" s="702"/>
      <c r="E67" s="702"/>
      <c r="F67" s="702"/>
      <c r="G67" s="702"/>
      <c r="H67" s="702"/>
      <c r="I67" s="702"/>
      <c r="J67" s="703"/>
      <c r="K67" s="290"/>
      <c r="L67" s="175"/>
    </row>
    <row r="68" spans="1:15">
      <c r="A68" s="175"/>
      <c r="B68" s="180"/>
      <c r="C68" s="311" t="s">
        <v>203</v>
      </c>
      <c r="D68" s="698" t="s">
        <v>213</v>
      </c>
      <c r="E68" s="704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698" t="s">
        <v>983</v>
      </c>
      <c r="O68" s="642"/>
    </row>
    <row r="69" spans="1:15">
      <c r="A69" s="175"/>
      <c r="B69" s="223"/>
      <c r="C69" s="699" t="s">
        <v>466</v>
      </c>
      <c r="D69" s="705" t="s">
        <v>472</v>
      </c>
      <c r="E69" s="706"/>
      <c r="F69" s="305" t="s">
        <v>524</v>
      </c>
      <c r="G69" s="305" t="s">
        <v>524</v>
      </c>
      <c r="H69" s="305" t="s">
        <v>524</v>
      </c>
      <c r="I69" s="224"/>
      <c r="J69" s="226"/>
      <c r="K69" s="227"/>
      <c r="L69" s="175"/>
      <c r="N69" s="761" t="s">
        <v>984</v>
      </c>
      <c r="O69" s="762"/>
    </row>
    <row r="70" spans="1:15">
      <c r="A70" s="175"/>
      <c r="B70" s="223"/>
      <c r="C70" s="699"/>
      <c r="D70" s="705" t="s">
        <v>529</v>
      </c>
      <c r="E70" s="706"/>
      <c r="F70" s="340" t="s">
        <v>991</v>
      </c>
      <c r="G70" s="340" t="str">
        <f>F70</f>
        <v>BBU3900</v>
      </c>
      <c r="H70" s="340" t="str">
        <f>F70</f>
        <v>BBU3900</v>
      </c>
      <c r="I70" s="224"/>
      <c r="J70" s="226"/>
      <c r="K70" s="227"/>
      <c r="L70" s="175"/>
      <c r="N70" s="705" t="s">
        <v>989</v>
      </c>
      <c r="O70" s="706"/>
    </row>
    <row r="71" spans="1:15">
      <c r="A71" s="175"/>
      <c r="B71" s="223"/>
      <c r="C71" s="699"/>
      <c r="D71" s="705" t="s">
        <v>214</v>
      </c>
      <c r="E71" s="706"/>
      <c r="F71" s="340" t="s">
        <v>1070</v>
      </c>
      <c r="G71" s="340" t="s">
        <v>1070</v>
      </c>
      <c r="H71" s="340" t="s">
        <v>1070</v>
      </c>
      <c r="I71" s="224"/>
      <c r="J71" s="229"/>
      <c r="K71" s="227"/>
      <c r="L71" s="175"/>
      <c r="N71" s="705" t="s">
        <v>990</v>
      </c>
      <c r="O71" s="706"/>
    </row>
    <row r="72" spans="1:15">
      <c r="A72" s="175"/>
      <c r="B72" s="223"/>
      <c r="C72" s="699"/>
      <c r="D72" s="705" t="s">
        <v>469</v>
      </c>
      <c r="E72" s="706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61" t="s">
        <v>985</v>
      </c>
      <c r="O72" s="762"/>
    </row>
    <row r="73" spans="1:15">
      <c r="A73" s="175"/>
      <c r="B73" s="223"/>
      <c r="C73" s="699"/>
      <c r="D73" s="705" t="s">
        <v>464</v>
      </c>
      <c r="E73" s="706"/>
      <c r="F73" s="305" t="s">
        <v>528</v>
      </c>
      <c r="G73" s="305" t="s">
        <v>528</v>
      </c>
      <c r="H73" s="305" t="s">
        <v>528</v>
      </c>
      <c r="I73" s="224"/>
      <c r="J73" s="229"/>
      <c r="K73" s="227"/>
      <c r="L73" s="175"/>
      <c r="N73" s="761" t="s">
        <v>986</v>
      </c>
      <c r="O73" s="762"/>
    </row>
    <row r="74" spans="1:15">
      <c r="A74" s="175"/>
      <c r="B74" s="180"/>
      <c r="C74" s="699"/>
      <c r="D74" s="705" t="s">
        <v>228</v>
      </c>
      <c r="E74" s="706"/>
      <c r="F74" s="305">
        <v>80</v>
      </c>
      <c r="G74" s="305">
        <v>80</v>
      </c>
      <c r="H74" s="305">
        <v>80</v>
      </c>
      <c r="I74" s="225"/>
      <c r="J74" s="229"/>
      <c r="K74" s="290"/>
      <c r="L74" s="175"/>
      <c r="N74" s="761" t="s">
        <v>987</v>
      </c>
      <c r="O74" s="762"/>
    </row>
    <row r="75" spans="1:15" ht="14.4" thickBot="1">
      <c r="A75" s="175"/>
      <c r="B75" s="180"/>
      <c r="C75" s="700"/>
      <c r="D75" s="707" t="s">
        <v>229</v>
      </c>
      <c r="E75" s="708"/>
      <c r="F75" s="305">
        <v>80</v>
      </c>
      <c r="G75" s="305">
        <v>80</v>
      </c>
      <c r="H75" s="305">
        <v>80</v>
      </c>
      <c r="I75" s="238"/>
      <c r="J75" s="232"/>
      <c r="K75" s="290"/>
      <c r="L75" s="175"/>
      <c r="N75" s="756" t="s">
        <v>988</v>
      </c>
      <c r="O75" s="708"/>
    </row>
    <row r="76" spans="1:15" ht="14.4" thickBot="1">
      <c r="A76" s="175"/>
      <c r="B76" s="223"/>
      <c r="C76" s="709"/>
      <c r="D76" s="710"/>
      <c r="E76" s="710"/>
      <c r="F76" s="710"/>
      <c r="G76" s="710"/>
      <c r="H76" s="710"/>
      <c r="I76" s="710"/>
      <c r="J76" s="711"/>
      <c r="K76" s="233"/>
      <c r="L76" s="175"/>
    </row>
    <row r="77" spans="1:15">
      <c r="A77" s="175"/>
      <c r="B77" s="180"/>
      <c r="C77" s="701" t="s">
        <v>468</v>
      </c>
      <c r="D77" s="702"/>
      <c r="E77" s="702"/>
      <c r="F77" s="702"/>
      <c r="G77" s="702"/>
      <c r="H77" s="702"/>
      <c r="I77" s="702"/>
      <c r="J77" s="703"/>
      <c r="K77" s="319"/>
      <c r="L77" s="175"/>
    </row>
    <row r="78" spans="1:15">
      <c r="A78" s="175"/>
      <c r="B78" s="180"/>
      <c r="C78" s="311" t="s">
        <v>203</v>
      </c>
      <c r="D78" s="698" t="s">
        <v>213</v>
      </c>
      <c r="E78" s="704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699" t="s">
        <v>467</v>
      </c>
      <c r="D79" s="705" t="s">
        <v>472</v>
      </c>
      <c r="E79" s="706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699"/>
      <c r="D80" s="705" t="s">
        <v>529</v>
      </c>
      <c r="E80" s="706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699"/>
      <c r="D81" s="705" t="s">
        <v>214</v>
      </c>
      <c r="E81" s="706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699"/>
      <c r="D82" s="705" t="s">
        <v>469</v>
      </c>
      <c r="E82" s="706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699"/>
      <c r="D83" s="705" t="s">
        <v>464</v>
      </c>
      <c r="E83" s="706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699"/>
      <c r="D84" s="705" t="s">
        <v>228</v>
      </c>
      <c r="E84" s="706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00"/>
      <c r="D85" s="707" t="s">
        <v>229</v>
      </c>
      <c r="E85" s="708"/>
      <c r="F85" s="306"/>
      <c r="G85" s="306"/>
      <c r="H85" s="306"/>
      <c r="I85" s="238"/>
      <c r="J85" s="232"/>
      <c r="K85" s="319"/>
      <c r="L85" s="175"/>
    </row>
    <row r="86" spans="1:12" ht="14.4" thickBot="1">
      <c r="A86" s="175"/>
      <c r="B86" s="223"/>
      <c r="C86" s="709"/>
      <c r="D86" s="710"/>
      <c r="E86" s="710"/>
      <c r="F86" s="710"/>
      <c r="G86" s="710"/>
      <c r="H86" s="710"/>
      <c r="I86" s="710"/>
      <c r="J86" s="711"/>
      <c r="K86" s="233"/>
      <c r="L86" s="175"/>
    </row>
    <row r="87" spans="1:12">
      <c r="A87" s="175"/>
      <c r="B87" s="180"/>
      <c r="C87" s="701" t="s">
        <v>470</v>
      </c>
      <c r="D87" s="702"/>
      <c r="E87" s="702"/>
      <c r="F87" s="702"/>
      <c r="G87" s="702"/>
      <c r="H87" s="702"/>
      <c r="I87" s="702"/>
      <c r="J87" s="703"/>
      <c r="K87" s="290"/>
      <c r="L87" s="175"/>
    </row>
    <row r="88" spans="1:12">
      <c r="A88" s="175"/>
      <c r="B88" s="180"/>
      <c r="C88" s="311" t="s">
        <v>203</v>
      </c>
      <c r="D88" s="698" t="s">
        <v>213</v>
      </c>
      <c r="E88" s="704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699" t="s">
        <v>471</v>
      </c>
      <c r="D89" s="705" t="s">
        <v>472</v>
      </c>
      <c r="E89" s="706"/>
      <c r="F89" s="305"/>
      <c r="G89" s="305"/>
      <c r="H89" s="305"/>
      <c r="I89" s="236"/>
      <c r="J89" s="226"/>
      <c r="K89" s="227"/>
      <c r="L89" s="175"/>
    </row>
    <row r="90" spans="1:12">
      <c r="A90" s="175"/>
      <c r="B90" s="223"/>
      <c r="C90" s="699"/>
      <c r="D90" s="705" t="s">
        <v>529</v>
      </c>
      <c r="E90" s="706"/>
      <c r="F90" s="340"/>
      <c r="G90" s="340"/>
      <c r="H90" s="340"/>
      <c r="I90" s="224"/>
      <c r="J90" s="229"/>
      <c r="K90" s="227"/>
      <c r="L90" s="175"/>
    </row>
    <row r="91" spans="1:12">
      <c r="A91" s="175"/>
      <c r="B91" s="223"/>
      <c r="C91" s="699"/>
      <c r="D91" s="705" t="s">
        <v>214</v>
      </c>
      <c r="E91" s="706"/>
      <c r="F91" s="340"/>
      <c r="G91" s="340"/>
      <c r="H91" s="340"/>
      <c r="I91" s="224"/>
      <c r="J91" s="229"/>
      <c r="K91" s="227"/>
      <c r="L91" s="175"/>
    </row>
    <row r="92" spans="1:12">
      <c r="A92" s="175"/>
      <c r="B92" s="223"/>
      <c r="C92" s="699"/>
      <c r="D92" s="705" t="s">
        <v>469</v>
      </c>
      <c r="E92" s="706"/>
      <c r="F92" s="305"/>
      <c r="G92" s="305"/>
      <c r="H92" s="305"/>
      <c r="I92" s="236"/>
      <c r="J92" s="229"/>
      <c r="K92" s="227"/>
      <c r="L92" s="175"/>
    </row>
    <row r="93" spans="1:12">
      <c r="A93" s="175"/>
      <c r="B93" s="223"/>
      <c r="C93" s="699"/>
      <c r="D93" s="705" t="s">
        <v>464</v>
      </c>
      <c r="E93" s="706"/>
      <c r="F93" s="305"/>
      <c r="G93" s="305"/>
      <c r="H93" s="305"/>
      <c r="I93" s="237"/>
      <c r="J93" s="229"/>
      <c r="K93" s="227"/>
      <c r="L93" s="175"/>
    </row>
    <row r="94" spans="1:12">
      <c r="A94" s="175"/>
      <c r="B94" s="180"/>
      <c r="C94" s="699"/>
      <c r="D94" s="705" t="s">
        <v>228</v>
      </c>
      <c r="E94" s="706"/>
      <c r="F94" s="305"/>
      <c r="G94" s="305"/>
      <c r="H94" s="305"/>
      <c r="I94" s="225"/>
      <c r="J94" s="229"/>
      <c r="K94" s="290"/>
      <c r="L94" s="175"/>
    </row>
    <row r="95" spans="1:12" ht="14.4" thickBot="1">
      <c r="A95" s="175"/>
      <c r="B95" s="180"/>
      <c r="C95" s="700"/>
      <c r="D95" s="707" t="s">
        <v>229</v>
      </c>
      <c r="E95" s="708"/>
      <c r="F95" s="306"/>
      <c r="G95" s="306"/>
      <c r="H95" s="306"/>
      <c r="I95" s="238"/>
      <c r="J95" s="232"/>
      <c r="K95" s="290"/>
      <c r="L95" s="175"/>
    </row>
    <row r="96" spans="1:12" ht="14.4" thickBot="1">
      <c r="A96" s="175"/>
      <c r="B96" s="239"/>
      <c r="C96" s="686"/>
      <c r="D96" s="686"/>
      <c r="E96" s="686"/>
      <c r="F96" s="686"/>
      <c r="G96" s="686"/>
      <c r="H96" s="686"/>
      <c r="I96" s="686"/>
      <c r="J96" s="686"/>
      <c r="K96" s="240"/>
      <c r="L96" s="175"/>
    </row>
    <row r="97" spans="1:14" ht="16.2" thickBot="1">
      <c r="A97" s="175"/>
      <c r="B97" s="595" t="s">
        <v>547</v>
      </c>
      <c r="C97" s="596"/>
      <c r="D97" s="596"/>
      <c r="E97" s="596"/>
      <c r="F97" s="596"/>
      <c r="G97" s="596"/>
      <c r="H97" s="596"/>
      <c r="I97" s="596"/>
      <c r="J97" s="596"/>
      <c r="K97" s="597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14" t="s">
        <v>530</v>
      </c>
      <c r="D99" s="715"/>
      <c r="E99" s="716"/>
      <c r="F99" s="713" t="s">
        <v>421</v>
      </c>
      <c r="G99" s="713"/>
      <c r="H99" s="713"/>
      <c r="I99" s="585" t="str">
        <f>H15</f>
        <v>Reused</v>
      </c>
      <c r="J99" s="586"/>
      <c r="K99" s="290"/>
      <c r="L99" s="175"/>
      <c r="N99" s="284" t="s">
        <v>423</v>
      </c>
    </row>
    <row r="100" spans="1:14">
      <c r="A100" s="175"/>
      <c r="B100" s="180"/>
      <c r="C100" s="346" t="s">
        <v>203</v>
      </c>
      <c r="D100" s="643" t="s">
        <v>213</v>
      </c>
      <c r="E100" s="643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699" t="s">
        <v>216</v>
      </c>
      <c r="D101" s="694" t="s">
        <v>472</v>
      </c>
      <c r="E101" s="694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699"/>
      <c r="D102" s="694" t="s">
        <v>214</v>
      </c>
      <c r="E102" s="694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699"/>
      <c r="D103" s="694" t="s">
        <v>215</v>
      </c>
      <c r="E103" s="694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699"/>
      <c r="D104" s="694" t="s">
        <v>228</v>
      </c>
      <c r="E104" s="694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00"/>
      <c r="D105" s="712" t="s">
        <v>229</v>
      </c>
      <c r="E105" s="712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01" t="s">
        <v>531</v>
      </c>
      <c r="D107" s="702"/>
      <c r="E107" s="702"/>
      <c r="F107" s="702"/>
      <c r="G107" s="702"/>
      <c r="H107" s="702"/>
      <c r="I107" s="702"/>
      <c r="J107" s="703"/>
      <c r="K107" s="220"/>
      <c r="L107" s="175"/>
    </row>
    <row r="108" spans="1:14">
      <c r="A108" s="175"/>
      <c r="B108" s="180"/>
      <c r="C108" s="311" t="s">
        <v>203</v>
      </c>
      <c r="D108" s="698" t="s">
        <v>213</v>
      </c>
      <c r="E108" s="704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26" t="s">
        <v>216</v>
      </c>
      <c r="D109" s="694" t="s">
        <v>472</v>
      </c>
      <c r="E109" s="694"/>
      <c r="F109" s="305" t="s">
        <v>524</v>
      </c>
      <c r="G109" s="305" t="s">
        <v>524</v>
      </c>
      <c r="H109" s="305" t="s">
        <v>524</v>
      </c>
      <c r="I109" s="237"/>
      <c r="J109" s="229"/>
      <c r="K109" s="337"/>
      <c r="L109" s="175"/>
    </row>
    <row r="110" spans="1:14">
      <c r="A110" s="175"/>
      <c r="B110" s="223"/>
      <c r="C110" s="727"/>
      <c r="D110" s="705" t="s">
        <v>214</v>
      </c>
      <c r="E110" s="706"/>
      <c r="F110" s="224" t="s">
        <v>525</v>
      </c>
      <c r="G110" s="224" t="s">
        <v>525</v>
      </c>
      <c r="H110" s="224" t="s">
        <v>525</v>
      </c>
      <c r="I110" s="236"/>
      <c r="J110" s="226"/>
      <c r="K110" s="227"/>
      <c r="L110" s="175"/>
    </row>
    <row r="111" spans="1:14">
      <c r="A111" s="175"/>
      <c r="B111" s="223"/>
      <c r="C111" s="727"/>
      <c r="D111" s="705" t="s">
        <v>227</v>
      </c>
      <c r="E111" s="706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27"/>
      <c r="D112" s="705" t="s">
        <v>215</v>
      </c>
      <c r="E112" s="706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27"/>
      <c r="D113" s="705" t="s">
        <v>228</v>
      </c>
      <c r="E113" s="706"/>
      <c r="F113" s="305">
        <v>100</v>
      </c>
      <c r="G113" s="305">
        <v>100</v>
      </c>
      <c r="H113" s="305">
        <v>100</v>
      </c>
      <c r="I113" s="225"/>
      <c r="J113" s="229"/>
      <c r="K113" s="220"/>
      <c r="L113" s="175"/>
    </row>
    <row r="114" spans="1:12" ht="14.4" thickBot="1">
      <c r="A114" s="175"/>
      <c r="B114" s="180"/>
      <c r="C114" s="728"/>
      <c r="D114" s="707" t="s">
        <v>229</v>
      </c>
      <c r="E114" s="708"/>
      <c r="F114" s="306">
        <v>80</v>
      </c>
      <c r="G114" s="306">
        <v>80</v>
      </c>
      <c r="H114" s="306">
        <v>80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</mergeCells>
  <phoneticPr fontId="27" type="noConversion"/>
  <conditionalFormatting sqref="I89 I110:I112 I92:I93">
    <cfRule type="expression" dxfId="27" priority="90">
      <formula>$H$67="N"</formula>
    </cfRule>
  </conditionalFormatting>
  <conditionalFormatting sqref="F27:I27 I54:I55 F111:H112 F35:I35 F94:I94 I40 F79:I79 F110 F113:I113 I43 F32:I32 F69:I69 F82:I84 F92:H93 F50:I51 I52 I70 F24:I24 F71:I74">
    <cfRule type="expression" dxfId="26" priority="82">
      <formula>$H$48="N"</formula>
    </cfRule>
  </conditionalFormatting>
  <conditionalFormatting sqref="F53:I53">
    <cfRule type="expression" dxfId="25" priority="71">
      <formula>$H$48="N"</formula>
    </cfRule>
  </conditionalFormatting>
  <conditionalFormatting sqref="F101:J101 I102:J105">
    <cfRule type="expression" dxfId="24" priority="48">
      <formula>$I$99="Reused"</formula>
    </cfRule>
  </conditionalFormatting>
  <conditionalFormatting sqref="F54:H54">
    <cfRule type="expression" dxfId="23" priority="32">
      <formula>$H$48="N"</formula>
    </cfRule>
  </conditionalFormatting>
  <conditionalFormatting sqref="F89:H89">
    <cfRule type="expression" dxfId="22" priority="29">
      <formula>$H$48="N"</formula>
    </cfRule>
  </conditionalFormatting>
  <conditionalFormatting sqref="F110:H110">
    <cfRule type="expression" dxfId="21" priority="28">
      <formula>$H$48="N"</formula>
    </cfRule>
  </conditionalFormatting>
  <conditionalFormatting sqref="F40:H43">
    <cfRule type="expression" dxfId="20" priority="24">
      <formula>$H$48="N"</formula>
    </cfRule>
  </conditionalFormatting>
  <conditionalFormatting sqref="F102:H103">
    <cfRule type="expression" dxfId="19" priority="23">
      <formula>$I$99="Reused"</formula>
    </cfRule>
  </conditionalFormatting>
  <conditionalFormatting sqref="F80:I81">
    <cfRule type="expression" dxfId="18" priority="19">
      <formula>$H$48="N"</formula>
    </cfRule>
  </conditionalFormatting>
  <conditionalFormatting sqref="F91:I91 I90">
    <cfRule type="expression" dxfId="17" priority="18">
      <formula>$H$48="N"</formula>
    </cfRule>
  </conditionalFormatting>
  <conditionalFormatting sqref="I109">
    <cfRule type="expression" dxfId="16" priority="17">
      <formula>$H$67="N"</formula>
    </cfRule>
  </conditionalFormatting>
  <conditionalFormatting sqref="F104:H105">
    <cfRule type="expression" dxfId="15" priority="16">
      <formula>$I$99="Reused"</formula>
    </cfRule>
  </conditionalFormatting>
  <conditionalFormatting sqref="F109:H109">
    <cfRule type="expression" dxfId="14" priority="15">
      <formula>$H$48="N"</formula>
    </cfRule>
  </conditionalFormatting>
  <conditionalFormatting sqref="H13 H17:H18 H15">
    <cfRule type="expression" dxfId="13" priority="14">
      <formula>$H$51="N"</formula>
    </cfRule>
  </conditionalFormatting>
  <conditionalFormatting sqref="H16">
    <cfRule type="expression" dxfId="12" priority="13">
      <formula>$H$51="N"</formula>
    </cfRule>
  </conditionalFormatting>
  <conditionalFormatting sqref="H14">
    <cfRule type="expression" dxfId="11" priority="9">
      <formula>$H$51="N"</formula>
    </cfRule>
  </conditionalFormatting>
  <conditionalFormatting sqref="S13 S17:S18 S15">
    <cfRule type="expression" dxfId="10" priority="8">
      <formula>$H$51="N"</formula>
    </cfRule>
  </conditionalFormatting>
  <conditionalFormatting sqref="S16">
    <cfRule type="expression" dxfId="9" priority="7">
      <formula>$H$51="N"</formula>
    </cfRule>
  </conditionalFormatting>
  <conditionalFormatting sqref="S12">
    <cfRule type="expression" dxfId="8" priority="6">
      <formula>$H$51="N"</formula>
    </cfRule>
  </conditionalFormatting>
  <conditionalFormatting sqref="S14">
    <cfRule type="expression" dxfId="7" priority="5">
      <formula>$H$51="N"</formula>
    </cfRule>
  </conditionalFormatting>
  <conditionalFormatting sqref="F90:H90">
    <cfRule type="expression" dxfId="6" priority="4">
      <formula>$H$48="N"</formula>
    </cfRule>
  </conditionalFormatting>
  <conditionalFormatting sqref="H12">
    <cfRule type="expression" dxfId="5" priority="3">
      <formula>$H$51="N"</formula>
    </cfRule>
  </conditionalFormatting>
  <conditionalFormatting sqref="F70:H70">
    <cfRule type="expression" dxfId="4" priority="2">
      <formula>$H$48="N"</formula>
    </cfRule>
  </conditionalFormatting>
  <conditionalFormatting sqref="F75:H75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79:I79 F89:H89 F69:I6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13" zoomScale="86" zoomScaleNormal="70" zoomScaleSheetLayoutView="86" workbookViewId="0">
      <selection activeCell="S65" sqref="S65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4"/>
      <c r="D3" s="775"/>
      <c r="E3" s="775"/>
      <c r="F3" s="783" t="s">
        <v>181</v>
      </c>
      <c r="G3" s="784"/>
      <c r="H3" s="784"/>
      <c r="I3" s="784"/>
      <c r="J3" s="784"/>
      <c r="K3" s="784"/>
      <c r="L3" s="784"/>
      <c r="M3" s="785"/>
      <c r="N3" s="775"/>
      <c r="O3" s="775"/>
      <c r="P3" s="780"/>
      <c r="Q3" s="248"/>
    </row>
    <row r="4" spans="1:20" s="243" customFormat="1" ht="15" customHeight="1">
      <c r="A4" s="242"/>
      <c r="B4" s="247"/>
      <c r="C4" s="776"/>
      <c r="D4" s="777"/>
      <c r="E4" s="777"/>
      <c r="F4" s="786"/>
      <c r="G4" s="787"/>
      <c r="H4" s="787"/>
      <c r="I4" s="787"/>
      <c r="J4" s="787"/>
      <c r="K4" s="787"/>
      <c r="L4" s="787"/>
      <c r="M4" s="788"/>
      <c r="N4" s="777"/>
      <c r="O4" s="777"/>
      <c r="P4" s="781"/>
      <c r="Q4" s="248"/>
    </row>
    <row r="5" spans="1:20" s="243" customFormat="1" ht="15" customHeight="1">
      <c r="A5" s="242"/>
      <c r="B5" s="247"/>
      <c r="C5" s="776"/>
      <c r="D5" s="777"/>
      <c r="E5" s="777"/>
      <c r="F5" s="786"/>
      <c r="G5" s="787"/>
      <c r="H5" s="787"/>
      <c r="I5" s="787"/>
      <c r="J5" s="787"/>
      <c r="K5" s="787"/>
      <c r="L5" s="787"/>
      <c r="M5" s="788"/>
      <c r="N5" s="777"/>
      <c r="O5" s="777"/>
      <c r="P5" s="781"/>
      <c r="Q5" s="248"/>
    </row>
    <row r="6" spans="1:20" s="243" customFormat="1" ht="15" customHeight="1">
      <c r="A6" s="242"/>
      <c r="B6" s="247"/>
      <c r="C6" s="776"/>
      <c r="D6" s="777"/>
      <c r="E6" s="777"/>
      <c r="F6" s="786"/>
      <c r="G6" s="787"/>
      <c r="H6" s="787"/>
      <c r="I6" s="787"/>
      <c r="J6" s="787"/>
      <c r="K6" s="787"/>
      <c r="L6" s="787"/>
      <c r="M6" s="788"/>
      <c r="N6" s="777"/>
      <c r="O6" s="777"/>
      <c r="P6" s="781"/>
      <c r="Q6" s="248"/>
    </row>
    <row r="7" spans="1:20" s="243" customFormat="1" ht="15" customHeight="1" thickBot="1">
      <c r="A7" s="242"/>
      <c r="B7" s="247"/>
      <c r="C7" s="778"/>
      <c r="D7" s="779"/>
      <c r="E7" s="779"/>
      <c r="F7" s="789"/>
      <c r="G7" s="790"/>
      <c r="H7" s="790"/>
      <c r="I7" s="790"/>
      <c r="J7" s="790"/>
      <c r="K7" s="790"/>
      <c r="L7" s="790"/>
      <c r="M7" s="791"/>
      <c r="N7" s="779"/>
      <c r="O7" s="779"/>
      <c r="P7" s="782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2" t="s">
        <v>180</v>
      </c>
      <c r="I8" s="792"/>
      <c r="J8" s="793" t="str">
        <f>'A.General information'!D11</f>
        <v>LB11319</v>
      </c>
      <c r="K8" s="793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4"/>
      <c r="E9" s="794"/>
      <c r="F9" s="794"/>
      <c r="G9" s="253"/>
      <c r="H9" s="252"/>
      <c r="I9" s="252"/>
      <c r="J9" s="773"/>
      <c r="K9" s="773"/>
      <c r="L9" s="253"/>
      <c r="M9" s="252"/>
      <c r="N9" s="773"/>
      <c r="O9" s="773"/>
      <c r="P9" s="256"/>
      <c r="Q9" s="250"/>
    </row>
    <row r="10" spans="1:20" s="243" customFormat="1" ht="16.5" customHeight="1" thickBot="1">
      <c r="B10" s="795" t="s">
        <v>239</v>
      </c>
      <c r="C10" s="796"/>
      <c r="D10" s="796"/>
      <c r="E10" s="796"/>
      <c r="F10" s="796"/>
      <c r="G10" s="796"/>
      <c r="H10" s="796"/>
      <c r="I10" s="796"/>
      <c r="J10" s="796"/>
      <c r="K10" s="796"/>
      <c r="L10" s="796"/>
      <c r="M10" s="796"/>
      <c r="N10" s="796"/>
      <c r="O10" s="796"/>
      <c r="P10" s="796"/>
      <c r="Q10" s="797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4"/>
      <c r="E12" s="765"/>
      <c r="F12" s="766"/>
      <c r="H12" s="764"/>
      <c r="I12" s="765"/>
      <c r="J12" s="765"/>
      <c r="K12" s="766"/>
      <c r="M12" s="764"/>
      <c r="N12" s="765"/>
      <c r="O12" s="766"/>
      <c r="Q12" s="250"/>
      <c r="T12" s="312" t="s">
        <v>427</v>
      </c>
    </row>
    <row r="13" spans="1:20" s="243" customFormat="1" ht="16.5" customHeight="1">
      <c r="B13" s="247"/>
      <c r="D13" s="767"/>
      <c r="E13" s="768"/>
      <c r="F13" s="769"/>
      <c r="H13" s="767"/>
      <c r="I13" s="768"/>
      <c r="J13" s="768"/>
      <c r="K13" s="769"/>
      <c r="M13" s="767"/>
      <c r="N13" s="768"/>
      <c r="O13" s="769"/>
      <c r="Q13" s="250"/>
      <c r="T13" s="313" t="s">
        <v>428</v>
      </c>
    </row>
    <row r="14" spans="1:20" s="243" customFormat="1" ht="16.5" customHeight="1">
      <c r="B14" s="247"/>
      <c r="D14" s="767"/>
      <c r="E14" s="768"/>
      <c r="F14" s="769"/>
      <c r="H14" s="767"/>
      <c r="I14" s="768"/>
      <c r="J14" s="768"/>
      <c r="K14" s="769"/>
      <c r="M14" s="767"/>
      <c r="N14" s="768"/>
      <c r="O14" s="769"/>
      <c r="Q14" s="250"/>
      <c r="T14" s="313"/>
    </row>
    <row r="15" spans="1:20" s="243" customFormat="1" ht="16.5" customHeight="1">
      <c r="B15" s="247"/>
      <c r="D15" s="767"/>
      <c r="E15" s="768"/>
      <c r="F15" s="769"/>
      <c r="H15" s="767"/>
      <c r="I15" s="768"/>
      <c r="J15" s="768"/>
      <c r="K15" s="769"/>
      <c r="M15" s="767"/>
      <c r="N15" s="768"/>
      <c r="O15" s="769"/>
      <c r="Q15" s="250"/>
    </row>
    <row r="16" spans="1:20" s="243" customFormat="1" ht="16.5" customHeight="1">
      <c r="B16" s="247"/>
      <c r="D16" s="767"/>
      <c r="E16" s="768"/>
      <c r="F16" s="769"/>
      <c r="H16" s="767"/>
      <c r="I16" s="768"/>
      <c r="J16" s="768"/>
      <c r="K16" s="769"/>
      <c r="M16" s="767"/>
      <c r="N16" s="768"/>
      <c r="O16" s="769"/>
      <c r="Q16" s="250"/>
    </row>
    <row r="17" spans="2:17" s="243" customFormat="1" ht="16.5" customHeight="1">
      <c r="B17" s="247"/>
      <c r="D17" s="767"/>
      <c r="E17" s="768"/>
      <c r="F17" s="769"/>
      <c r="H17" s="767"/>
      <c r="I17" s="768"/>
      <c r="J17" s="768"/>
      <c r="K17" s="769"/>
      <c r="M17" s="767"/>
      <c r="N17" s="768"/>
      <c r="O17" s="769"/>
      <c r="Q17" s="250"/>
    </row>
    <row r="18" spans="2:17" s="243" customFormat="1" ht="16.5" customHeight="1">
      <c r="B18" s="247"/>
      <c r="D18" s="767"/>
      <c r="E18" s="768"/>
      <c r="F18" s="769"/>
      <c r="H18" s="767"/>
      <c r="I18" s="768"/>
      <c r="J18" s="768"/>
      <c r="K18" s="769"/>
      <c r="M18" s="767"/>
      <c r="N18" s="768"/>
      <c r="O18" s="769"/>
      <c r="Q18" s="250"/>
    </row>
    <row r="19" spans="2:17" s="243" customFormat="1" ht="16.5" customHeight="1">
      <c r="B19" s="247"/>
      <c r="D19" s="767"/>
      <c r="E19" s="768"/>
      <c r="F19" s="769"/>
      <c r="H19" s="767"/>
      <c r="I19" s="768"/>
      <c r="J19" s="768"/>
      <c r="K19" s="769"/>
      <c r="M19" s="767"/>
      <c r="N19" s="768"/>
      <c r="O19" s="769"/>
      <c r="Q19" s="250"/>
    </row>
    <row r="20" spans="2:17" s="243" customFormat="1" ht="16.5" customHeight="1">
      <c r="B20" s="247"/>
      <c r="D20" s="767"/>
      <c r="E20" s="768"/>
      <c r="F20" s="769"/>
      <c r="H20" s="767"/>
      <c r="I20" s="768"/>
      <c r="J20" s="768"/>
      <c r="K20" s="769"/>
      <c r="M20" s="767"/>
      <c r="N20" s="768"/>
      <c r="O20" s="769"/>
      <c r="Q20" s="250"/>
    </row>
    <row r="21" spans="2:17" s="243" customFormat="1" ht="16.5" customHeight="1">
      <c r="B21" s="247"/>
      <c r="D21" s="767"/>
      <c r="E21" s="768"/>
      <c r="F21" s="769"/>
      <c r="H21" s="767"/>
      <c r="I21" s="768"/>
      <c r="J21" s="768"/>
      <c r="K21" s="769"/>
      <c r="M21" s="767"/>
      <c r="N21" s="768"/>
      <c r="O21" s="769"/>
      <c r="Q21" s="250"/>
    </row>
    <row r="22" spans="2:17" s="243" customFormat="1" ht="16.5" customHeight="1">
      <c r="B22" s="247"/>
      <c r="D22" s="767"/>
      <c r="E22" s="768"/>
      <c r="F22" s="769"/>
      <c r="H22" s="767"/>
      <c r="I22" s="768"/>
      <c r="J22" s="768"/>
      <c r="K22" s="769"/>
      <c r="M22" s="767"/>
      <c r="N22" s="768"/>
      <c r="O22" s="769"/>
      <c r="Q22" s="250"/>
    </row>
    <row r="23" spans="2:17" s="243" customFormat="1" ht="16.5" customHeight="1" thickBot="1">
      <c r="B23" s="247"/>
      <c r="D23" s="770"/>
      <c r="E23" s="771"/>
      <c r="F23" s="772"/>
      <c r="H23" s="770"/>
      <c r="I23" s="771"/>
      <c r="J23" s="771"/>
      <c r="K23" s="772"/>
      <c r="M23" s="770"/>
      <c r="N23" s="771"/>
      <c r="O23" s="772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98" t="s">
        <v>220</v>
      </c>
      <c r="E25" s="799"/>
      <c r="F25" s="799"/>
      <c r="H25" s="799" t="s">
        <v>221</v>
      </c>
      <c r="I25" s="799"/>
      <c r="J25" s="799"/>
      <c r="K25" s="799"/>
      <c r="M25" s="798" t="s">
        <v>222</v>
      </c>
      <c r="N25" s="799"/>
      <c r="O25" s="799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4"/>
      <c r="E27" s="765"/>
      <c r="F27" s="766"/>
      <c r="H27" s="764"/>
      <c r="I27" s="765"/>
      <c r="J27" s="765"/>
      <c r="K27" s="766"/>
      <c r="M27" s="764"/>
      <c r="N27" s="765"/>
      <c r="O27" s="766"/>
      <c r="Q27" s="250"/>
    </row>
    <row r="28" spans="2:17" s="243" customFormat="1" ht="16.5" customHeight="1">
      <c r="B28" s="247"/>
      <c r="D28" s="767"/>
      <c r="E28" s="768"/>
      <c r="F28" s="769"/>
      <c r="H28" s="767"/>
      <c r="I28" s="768"/>
      <c r="J28" s="768"/>
      <c r="K28" s="769"/>
      <c r="M28" s="767"/>
      <c r="N28" s="768"/>
      <c r="O28" s="769"/>
      <c r="Q28" s="250"/>
    </row>
    <row r="29" spans="2:17" s="243" customFormat="1" ht="16.5" customHeight="1">
      <c r="B29" s="247"/>
      <c r="D29" s="767"/>
      <c r="E29" s="768"/>
      <c r="F29" s="769"/>
      <c r="H29" s="767"/>
      <c r="I29" s="768"/>
      <c r="J29" s="768"/>
      <c r="K29" s="769"/>
      <c r="M29" s="767"/>
      <c r="N29" s="768"/>
      <c r="O29" s="769"/>
      <c r="Q29" s="250"/>
    </row>
    <row r="30" spans="2:17" s="243" customFormat="1" ht="16.5" customHeight="1">
      <c r="B30" s="247"/>
      <c r="D30" s="767"/>
      <c r="E30" s="768"/>
      <c r="F30" s="769"/>
      <c r="H30" s="767"/>
      <c r="I30" s="768"/>
      <c r="J30" s="768"/>
      <c r="K30" s="769"/>
      <c r="M30" s="767"/>
      <c r="N30" s="768"/>
      <c r="O30" s="769"/>
      <c r="Q30" s="250"/>
    </row>
    <row r="31" spans="2:17" s="243" customFormat="1" ht="16.5" customHeight="1">
      <c r="B31" s="247"/>
      <c r="D31" s="767"/>
      <c r="E31" s="768"/>
      <c r="F31" s="769"/>
      <c r="H31" s="767"/>
      <c r="I31" s="768"/>
      <c r="J31" s="768"/>
      <c r="K31" s="769"/>
      <c r="M31" s="767"/>
      <c r="N31" s="768"/>
      <c r="O31" s="769"/>
      <c r="Q31" s="250"/>
    </row>
    <row r="32" spans="2:17" s="243" customFormat="1" ht="16.5" customHeight="1">
      <c r="B32" s="247"/>
      <c r="D32" s="767"/>
      <c r="E32" s="768"/>
      <c r="F32" s="769"/>
      <c r="H32" s="767"/>
      <c r="I32" s="768"/>
      <c r="J32" s="768"/>
      <c r="K32" s="769"/>
      <c r="M32" s="767"/>
      <c r="N32" s="768"/>
      <c r="O32" s="769"/>
      <c r="Q32" s="250"/>
    </row>
    <row r="33" spans="2:17" s="243" customFormat="1" ht="16.5" customHeight="1">
      <c r="B33" s="247"/>
      <c r="D33" s="767"/>
      <c r="E33" s="768"/>
      <c r="F33" s="769"/>
      <c r="H33" s="767"/>
      <c r="I33" s="768"/>
      <c r="J33" s="768"/>
      <c r="K33" s="769"/>
      <c r="M33" s="767"/>
      <c r="N33" s="768"/>
      <c r="O33" s="769"/>
      <c r="Q33" s="250"/>
    </row>
    <row r="34" spans="2:17" s="243" customFormat="1" ht="16.5" customHeight="1">
      <c r="B34" s="247"/>
      <c r="D34" s="767"/>
      <c r="E34" s="768"/>
      <c r="F34" s="769"/>
      <c r="H34" s="767"/>
      <c r="I34" s="768"/>
      <c r="J34" s="768"/>
      <c r="K34" s="769"/>
      <c r="M34" s="767"/>
      <c r="N34" s="768"/>
      <c r="O34" s="769"/>
      <c r="Q34" s="250"/>
    </row>
    <row r="35" spans="2:17" s="243" customFormat="1" ht="16.5" customHeight="1">
      <c r="B35" s="247"/>
      <c r="D35" s="767"/>
      <c r="E35" s="768"/>
      <c r="F35" s="769"/>
      <c r="H35" s="767"/>
      <c r="I35" s="768"/>
      <c r="J35" s="768"/>
      <c r="K35" s="769"/>
      <c r="M35" s="767"/>
      <c r="N35" s="768"/>
      <c r="O35" s="769"/>
      <c r="Q35" s="250"/>
    </row>
    <row r="36" spans="2:17" s="243" customFormat="1" ht="16.5" customHeight="1">
      <c r="B36" s="247"/>
      <c r="D36" s="767"/>
      <c r="E36" s="768"/>
      <c r="F36" s="769"/>
      <c r="H36" s="767"/>
      <c r="I36" s="768"/>
      <c r="J36" s="768"/>
      <c r="K36" s="769"/>
      <c r="M36" s="767"/>
      <c r="N36" s="768"/>
      <c r="O36" s="769"/>
      <c r="Q36" s="250"/>
    </row>
    <row r="37" spans="2:17" s="243" customFormat="1" ht="16.5" customHeight="1">
      <c r="B37" s="247"/>
      <c r="D37" s="767"/>
      <c r="E37" s="768"/>
      <c r="F37" s="769"/>
      <c r="H37" s="767"/>
      <c r="I37" s="768"/>
      <c r="J37" s="768"/>
      <c r="K37" s="769"/>
      <c r="M37" s="767"/>
      <c r="N37" s="768"/>
      <c r="O37" s="769"/>
      <c r="Q37" s="250"/>
    </row>
    <row r="38" spans="2:17" s="243" customFormat="1" ht="16.5" customHeight="1" thickBot="1">
      <c r="B38" s="247"/>
      <c r="D38" s="770"/>
      <c r="E38" s="771"/>
      <c r="F38" s="772"/>
      <c r="H38" s="770"/>
      <c r="I38" s="771"/>
      <c r="J38" s="771"/>
      <c r="K38" s="772"/>
      <c r="M38" s="770"/>
      <c r="N38" s="771"/>
      <c r="O38" s="772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98" t="s">
        <v>230</v>
      </c>
      <c r="E40" s="799"/>
      <c r="F40" s="799"/>
      <c r="H40" s="799" t="s">
        <v>231</v>
      </c>
      <c r="I40" s="799"/>
      <c r="J40" s="799"/>
      <c r="K40" s="799"/>
      <c r="M40" s="798" t="s">
        <v>232</v>
      </c>
      <c r="N40" s="799"/>
      <c r="O40" s="799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4"/>
      <c r="E42" s="765"/>
      <c r="F42" s="766"/>
      <c r="H42" s="764"/>
      <c r="I42" s="765"/>
      <c r="J42" s="765"/>
      <c r="K42" s="766"/>
      <c r="M42" s="764"/>
      <c r="N42" s="765"/>
      <c r="O42" s="766"/>
      <c r="Q42" s="250"/>
    </row>
    <row r="43" spans="2:17" s="243" customFormat="1" ht="16.5" customHeight="1">
      <c r="B43" s="247"/>
      <c r="D43" s="767"/>
      <c r="E43" s="768"/>
      <c r="F43" s="769"/>
      <c r="H43" s="767"/>
      <c r="I43" s="768"/>
      <c r="J43" s="768"/>
      <c r="K43" s="769"/>
      <c r="M43" s="767"/>
      <c r="N43" s="768"/>
      <c r="O43" s="769"/>
      <c r="Q43" s="250"/>
    </row>
    <row r="44" spans="2:17" s="243" customFormat="1" ht="16.5" customHeight="1">
      <c r="B44" s="247"/>
      <c r="D44" s="767"/>
      <c r="E44" s="768"/>
      <c r="F44" s="769"/>
      <c r="H44" s="767"/>
      <c r="I44" s="768"/>
      <c r="J44" s="768"/>
      <c r="K44" s="769"/>
      <c r="M44" s="767"/>
      <c r="N44" s="768"/>
      <c r="O44" s="769"/>
      <c r="Q44" s="250"/>
    </row>
    <row r="45" spans="2:17" s="243" customFormat="1" ht="16.5" customHeight="1">
      <c r="B45" s="247"/>
      <c r="D45" s="767"/>
      <c r="E45" s="768"/>
      <c r="F45" s="769"/>
      <c r="H45" s="767"/>
      <c r="I45" s="768"/>
      <c r="J45" s="768"/>
      <c r="K45" s="769"/>
      <c r="M45" s="767"/>
      <c r="N45" s="768"/>
      <c r="O45" s="769"/>
      <c r="Q45" s="250"/>
    </row>
    <row r="46" spans="2:17" s="243" customFormat="1" ht="16.5" customHeight="1">
      <c r="B46" s="247"/>
      <c r="D46" s="767"/>
      <c r="E46" s="768"/>
      <c r="F46" s="769"/>
      <c r="H46" s="767"/>
      <c r="I46" s="768"/>
      <c r="J46" s="768"/>
      <c r="K46" s="769"/>
      <c r="M46" s="767"/>
      <c r="N46" s="768"/>
      <c r="O46" s="769"/>
      <c r="Q46" s="250"/>
    </row>
    <row r="47" spans="2:17" s="243" customFormat="1" ht="16.5" customHeight="1">
      <c r="B47" s="247"/>
      <c r="D47" s="767"/>
      <c r="E47" s="768"/>
      <c r="F47" s="769"/>
      <c r="H47" s="767"/>
      <c r="I47" s="768"/>
      <c r="J47" s="768"/>
      <c r="K47" s="769"/>
      <c r="M47" s="767"/>
      <c r="N47" s="768"/>
      <c r="O47" s="769"/>
      <c r="Q47" s="250"/>
    </row>
    <row r="48" spans="2:17" s="243" customFormat="1" ht="16.5" customHeight="1">
      <c r="B48" s="247"/>
      <c r="D48" s="767"/>
      <c r="E48" s="768"/>
      <c r="F48" s="769"/>
      <c r="H48" s="767"/>
      <c r="I48" s="768"/>
      <c r="J48" s="768"/>
      <c r="K48" s="769"/>
      <c r="M48" s="767"/>
      <c r="N48" s="768"/>
      <c r="O48" s="769"/>
      <c r="Q48" s="250"/>
    </row>
    <row r="49" spans="2:17" s="243" customFormat="1" ht="16.5" customHeight="1">
      <c r="B49" s="247"/>
      <c r="D49" s="767"/>
      <c r="E49" s="768"/>
      <c r="F49" s="769"/>
      <c r="H49" s="767"/>
      <c r="I49" s="768"/>
      <c r="J49" s="768"/>
      <c r="K49" s="769"/>
      <c r="M49" s="767"/>
      <c r="N49" s="768"/>
      <c r="O49" s="769"/>
      <c r="Q49" s="250"/>
    </row>
    <row r="50" spans="2:17" s="243" customFormat="1" ht="16.5" customHeight="1">
      <c r="B50" s="247"/>
      <c r="D50" s="767"/>
      <c r="E50" s="768"/>
      <c r="F50" s="769"/>
      <c r="H50" s="767"/>
      <c r="I50" s="768"/>
      <c r="J50" s="768"/>
      <c r="K50" s="769"/>
      <c r="M50" s="767"/>
      <c r="N50" s="768"/>
      <c r="O50" s="769"/>
      <c r="Q50" s="250"/>
    </row>
    <row r="51" spans="2:17" s="243" customFormat="1" ht="16.5" customHeight="1">
      <c r="B51" s="247"/>
      <c r="D51" s="767"/>
      <c r="E51" s="768"/>
      <c r="F51" s="769"/>
      <c r="H51" s="767"/>
      <c r="I51" s="768"/>
      <c r="J51" s="768"/>
      <c r="K51" s="769"/>
      <c r="M51" s="767"/>
      <c r="N51" s="768"/>
      <c r="O51" s="769"/>
      <c r="Q51" s="250"/>
    </row>
    <row r="52" spans="2:17" s="243" customFormat="1" ht="16.5" customHeight="1">
      <c r="B52" s="247"/>
      <c r="D52" s="767"/>
      <c r="E52" s="768"/>
      <c r="F52" s="769"/>
      <c r="H52" s="767"/>
      <c r="I52" s="768"/>
      <c r="J52" s="768"/>
      <c r="K52" s="769"/>
      <c r="M52" s="767"/>
      <c r="N52" s="768"/>
      <c r="O52" s="769"/>
      <c r="Q52" s="250"/>
    </row>
    <row r="53" spans="2:17" s="243" customFormat="1" ht="16.5" customHeight="1" thickBot="1">
      <c r="B53" s="247"/>
      <c r="D53" s="770"/>
      <c r="E53" s="771"/>
      <c r="F53" s="772"/>
      <c r="H53" s="770"/>
      <c r="I53" s="771"/>
      <c r="J53" s="771"/>
      <c r="K53" s="772"/>
      <c r="M53" s="770"/>
      <c r="N53" s="771"/>
      <c r="O53" s="772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98" t="s">
        <v>233</v>
      </c>
      <c r="E55" s="799"/>
      <c r="F55" s="799"/>
      <c r="H55" s="799" t="s">
        <v>234</v>
      </c>
      <c r="I55" s="799"/>
      <c r="J55" s="799"/>
      <c r="K55" s="799"/>
      <c r="M55" s="798" t="s">
        <v>235</v>
      </c>
      <c r="N55" s="799"/>
      <c r="O55" s="799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4"/>
      <c r="E57" s="765"/>
      <c r="F57" s="766"/>
      <c r="H57" s="764"/>
      <c r="I57" s="765"/>
      <c r="J57" s="765"/>
      <c r="K57" s="766"/>
      <c r="M57" s="764"/>
      <c r="N57" s="765"/>
      <c r="O57" s="766"/>
      <c r="Q57" s="250"/>
    </row>
    <row r="58" spans="2:17" s="243" customFormat="1" ht="16.5" customHeight="1">
      <c r="B58" s="247"/>
      <c r="D58" s="767"/>
      <c r="E58" s="768"/>
      <c r="F58" s="769"/>
      <c r="H58" s="767"/>
      <c r="I58" s="768"/>
      <c r="J58" s="768"/>
      <c r="K58" s="769"/>
      <c r="M58" s="767"/>
      <c r="N58" s="768"/>
      <c r="O58" s="769"/>
      <c r="Q58" s="250"/>
    </row>
    <row r="59" spans="2:17" s="243" customFormat="1" ht="16.5" customHeight="1">
      <c r="B59" s="247"/>
      <c r="D59" s="767"/>
      <c r="E59" s="768"/>
      <c r="F59" s="769"/>
      <c r="H59" s="767"/>
      <c r="I59" s="768"/>
      <c r="J59" s="768"/>
      <c r="K59" s="769"/>
      <c r="M59" s="767"/>
      <c r="N59" s="768"/>
      <c r="O59" s="769"/>
      <c r="Q59" s="250"/>
    </row>
    <row r="60" spans="2:17" s="243" customFormat="1" ht="16.5" customHeight="1">
      <c r="B60" s="247"/>
      <c r="D60" s="767"/>
      <c r="E60" s="768"/>
      <c r="F60" s="769"/>
      <c r="H60" s="767"/>
      <c r="I60" s="768"/>
      <c r="J60" s="768"/>
      <c r="K60" s="769"/>
      <c r="M60" s="767"/>
      <c r="N60" s="768"/>
      <c r="O60" s="769"/>
      <c r="Q60" s="250"/>
    </row>
    <row r="61" spans="2:17" s="243" customFormat="1" ht="16.5" customHeight="1">
      <c r="B61" s="247"/>
      <c r="D61" s="767"/>
      <c r="E61" s="768"/>
      <c r="F61" s="769"/>
      <c r="H61" s="767"/>
      <c r="I61" s="768"/>
      <c r="J61" s="768"/>
      <c r="K61" s="769"/>
      <c r="M61" s="767"/>
      <c r="N61" s="768"/>
      <c r="O61" s="769"/>
      <c r="Q61" s="250"/>
    </row>
    <row r="62" spans="2:17" s="243" customFormat="1" ht="16.5" customHeight="1">
      <c r="B62" s="247"/>
      <c r="D62" s="767"/>
      <c r="E62" s="768"/>
      <c r="F62" s="769"/>
      <c r="H62" s="767"/>
      <c r="I62" s="768"/>
      <c r="J62" s="768"/>
      <c r="K62" s="769"/>
      <c r="M62" s="767"/>
      <c r="N62" s="768"/>
      <c r="O62" s="769"/>
      <c r="Q62" s="250"/>
    </row>
    <row r="63" spans="2:17" s="243" customFormat="1" ht="16.5" customHeight="1">
      <c r="B63" s="247"/>
      <c r="D63" s="767"/>
      <c r="E63" s="768"/>
      <c r="F63" s="769"/>
      <c r="H63" s="767"/>
      <c r="I63" s="768"/>
      <c r="J63" s="768"/>
      <c r="K63" s="769"/>
      <c r="M63" s="767"/>
      <c r="N63" s="768"/>
      <c r="O63" s="769"/>
      <c r="Q63" s="250"/>
    </row>
    <row r="64" spans="2:17" s="243" customFormat="1" ht="16.5" customHeight="1">
      <c r="B64" s="247"/>
      <c r="D64" s="767"/>
      <c r="E64" s="768"/>
      <c r="F64" s="769"/>
      <c r="H64" s="767"/>
      <c r="I64" s="768"/>
      <c r="J64" s="768"/>
      <c r="K64" s="769"/>
      <c r="M64" s="767"/>
      <c r="N64" s="768"/>
      <c r="O64" s="769"/>
      <c r="Q64" s="250"/>
    </row>
    <row r="65" spans="2:18" s="243" customFormat="1" ht="16.5" customHeight="1">
      <c r="B65" s="247"/>
      <c r="D65" s="767"/>
      <c r="E65" s="768"/>
      <c r="F65" s="769"/>
      <c r="H65" s="767"/>
      <c r="I65" s="768"/>
      <c r="J65" s="768"/>
      <c r="K65" s="769"/>
      <c r="M65" s="767"/>
      <c r="N65" s="768"/>
      <c r="O65" s="769"/>
      <c r="Q65" s="250"/>
    </row>
    <row r="66" spans="2:18" s="243" customFormat="1" ht="16.5" customHeight="1">
      <c r="B66" s="247"/>
      <c r="D66" s="767"/>
      <c r="E66" s="768"/>
      <c r="F66" s="769"/>
      <c r="H66" s="767"/>
      <c r="I66" s="768"/>
      <c r="J66" s="768"/>
      <c r="K66" s="769"/>
      <c r="M66" s="767"/>
      <c r="N66" s="768"/>
      <c r="O66" s="769"/>
      <c r="Q66" s="250"/>
    </row>
    <row r="67" spans="2:18" s="243" customFormat="1" ht="16.5" customHeight="1">
      <c r="B67" s="247"/>
      <c r="D67" s="767"/>
      <c r="E67" s="768"/>
      <c r="F67" s="769"/>
      <c r="H67" s="767"/>
      <c r="I67" s="768"/>
      <c r="J67" s="768"/>
      <c r="K67" s="769"/>
      <c r="M67" s="767"/>
      <c r="N67" s="768"/>
      <c r="O67" s="769"/>
      <c r="Q67" s="250"/>
    </row>
    <row r="68" spans="2:18" s="243" customFormat="1" ht="16.5" customHeight="1" thickBot="1">
      <c r="B68" s="247"/>
      <c r="D68" s="770"/>
      <c r="E68" s="771"/>
      <c r="F68" s="772"/>
      <c r="H68" s="770"/>
      <c r="I68" s="771"/>
      <c r="J68" s="771"/>
      <c r="K68" s="772"/>
      <c r="M68" s="770"/>
      <c r="N68" s="771"/>
      <c r="O68" s="772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98" t="s">
        <v>236</v>
      </c>
      <c r="E70" s="799"/>
      <c r="F70" s="799"/>
      <c r="H70" s="799" t="s">
        <v>237</v>
      </c>
      <c r="I70" s="799"/>
      <c r="J70" s="799"/>
      <c r="K70" s="799"/>
      <c r="M70" s="798" t="s">
        <v>238</v>
      </c>
      <c r="N70" s="799"/>
      <c r="O70" s="799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  <mergeCell ref="D57:F68"/>
    <mergeCell ref="H57:K68"/>
    <mergeCell ref="M57:O68"/>
    <mergeCell ref="D70:F70"/>
    <mergeCell ref="H70:K70"/>
    <mergeCell ref="M70:O70"/>
    <mergeCell ref="D25:F25"/>
    <mergeCell ref="H25:K25"/>
    <mergeCell ref="M25:O25"/>
    <mergeCell ref="H27:K38"/>
    <mergeCell ref="M27:O38"/>
    <mergeCell ref="D27:F38"/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topLeftCell="A13" zoomScale="85" zoomScaleSheetLayoutView="85" workbookViewId="0">
      <selection activeCell="R64" sqref="R64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53" t="s">
        <v>226</v>
      </c>
      <c r="F3" s="818"/>
      <c r="G3" s="818"/>
      <c r="H3" s="654"/>
      <c r="I3" s="654"/>
      <c r="J3" s="654"/>
      <c r="K3" s="654"/>
      <c r="L3" s="655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7"/>
      <c r="K4" s="657"/>
      <c r="L4" s="658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7"/>
      <c r="K5" s="657"/>
      <c r="L5" s="658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0"/>
      <c r="K6" s="660"/>
      <c r="L6" s="661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0" t="s">
        <v>225</v>
      </c>
      <c r="H7" s="820"/>
      <c r="I7" s="819" t="str">
        <f>'A.General information'!D11</f>
        <v>LB11319</v>
      </c>
      <c r="J7" s="819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2"/>
      <c r="N8" s="662"/>
      <c r="O8" s="663"/>
      <c r="P8" s="175"/>
    </row>
    <row r="9" spans="1:18" ht="16.5" customHeight="1" thickBot="1">
      <c r="A9" s="175"/>
      <c r="B9" s="664" t="s">
        <v>240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5"/>
      <c r="N9" s="665"/>
      <c r="O9" s="666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10"/>
      <c r="D11" s="800"/>
      <c r="E11" s="811"/>
      <c r="F11" s="267"/>
      <c r="G11" s="801"/>
      <c r="H11" s="802"/>
      <c r="I11" s="802"/>
      <c r="J11" s="803"/>
      <c r="K11" s="267"/>
      <c r="L11" s="810"/>
      <c r="M11" s="800"/>
      <c r="N11" s="811"/>
      <c r="O11" s="272"/>
      <c r="P11" s="175"/>
      <c r="R11" s="284" t="s">
        <v>424</v>
      </c>
    </row>
    <row r="12" spans="1:18" ht="16.5" customHeight="1">
      <c r="A12" s="175"/>
      <c r="B12" s="271"/>
      <c r="C12" s="812"/>
      <c r="D12" s="813"/>
      <c r="E12" s="814"/>
      <c r="F12" s="265"/>
      <c r="G12" s="804"/>
      <c r="H12" s="805"/>
      <c r="I12" s="805"/>
      <c r="J12" s="806"/>
      <c r="K12" s="262"/>
      <c r="L12" s="812"/>
      <c r="M12" s="813"/>
      <c r="N12" s="814"/>
      <c r="O12" s="272"/>
      <c r="P12" s="175"/>
      <c r="R12" s="176" t="s">
        <v>426</v>
      </c>
    </row>
    <row r="13" spans="1:18" ht="16.5" customHeight="1">
      <c r="A13" s="175"/>
      <c r="B13" s="271"/>
      <c r="C13" s="812"/>
      <c r="D13" s="813"/>
      <c r="E13" s="814"/>
      <c r="F13" s="241"/>
      <c r="G13" s="804"/>
      <c r="H13" s="805"/>
      <c r="I13" s="805"/>
      <c r="J13" s="806"/>
      <c r="K13" s="263"/>
      <c r="L13" s="812"/>
      <c r="M13" s="813"/>
      <c r="N13" s="814"/>
      <c r="O13" s="273"/>
      <c r="P13" s="175"/>
      <c r="R13" s="284"/>
    </row>
    <row r="14" spans="1:18" ht="16.5" customHeight="1">
      <c r="A14" s="175"/>
      <c r="B14" s="271"/>
      <c r="C14" s="812"/>
      <c r="D14" s="813"/>
      <c r="E14" s="814"/>
      <c r="F14" s="241"/>
      <c r="G14" s="804"/>
      <c r="H14" s="805"/>
      <c r="I14" s="805"/>
      <c r="J14" s="806"/>
      <c r="K14" s="263"/>
      <c r="L14" s="812"/>
      <c r="M14" s="813"/>
      <c r="N14" s="814"/>
      <c r="O14" s="273"/>
      <c r="P14" s="175"/>
    </row>
    <row r="15" spans="1:18" ht="16.5" customHeight="1">
      <c r="A15" s="175"/>
      <c r="B15" s="271"/>
      <c r="C15" s="812"/>
      <c r="D15" s="813"/>
      <c r="E15" s="814"/>
      <c r="F15" s="241"/>
      <c r="G15" s="804"/>
      <c r="H15" s="805"/>
      <c r="I15" s="805"/>
      <c r="J15" s="806"/>
      <c r="K15" s="263"/>
      <c r="L15" s="812"/>
      <c r="M15" s="813"/>
      <c r="N15" s="814"/>
      <c r="O15" s="273"/>
      <c r="P15" s="175"/>
    </row>
    <row r="16" spans="1:18" ht="16.5" customHeight="1">
      <c r="A16" s="175"/>
      <c r="B16" s="271"/>
      <c r="C16" s="812"/>
      <c r="D16" s="813"/>
      <c r="E16" s="814"/>
      <c r="F16" s="241"/>
      <c r="G16" s="804"/>
      <c r="H16" s="805"/>
      <c r="I16" s="805"/>
      <c r="J16" s="806"/>
      <c r="K16" s="263"/>
      <c r="L16" s="812"/>
      <c r="M16" s="813"/>
      <c r="N16" s="814"/>
      <c r="O16" s="273"/>
      <c r="P16" s="175"/>
    </row>
    <row r="17" spans="1:16" ht="16.5" customHeight="1">
      <c r="A17" s="175"/>
      <c r="B17" s="271"/>
      <c r="C17" s="812"/>
      <c r="D17" s="813"/>
      <c r="E17" s="814"/>
      <c r="F17" s="241"/>
      <c r="G17" s="804"/>
      <c r="H17" s="805"/>
      <c r="I17" s="805"/>
      <c r="J17" s="806"/>
      <c r="K17" s="263"/>
      <c r="L17" s="812"/>
      <c r="M17" s="813"/>
      <c r="N17" s="814"/>
      <c r="O17" s="273"/>
      <c r="P17" s="175"/>
    </row>
    <row r="18" spans="1:16" ht="16.5" customHeight="1">
      <c r="A18" s="175"/>
      <c r="B18" s="271"/>
      <c r="C18" s="812"/>
      <c r="D18" s="813"/>
      <c r="E18" s="814"/>
      <c r="F18" s="241"/>
      <c r="G18" s="804"/>
      <c r="H18" s="805"/>
      <c r="I18" s="805"/>
      <c r="J18" s="806"/>
      <c r="K18" s="263"/>
      <c r="L18" s="812"/>
      <c r="M18" s="813"/>
      <c r="N18" s="814"/>
      <c r="O18" s="273"/>
      <c r="P18" s="175"/>
    </row>
    <row r="19" spans="1:16" ht="16.5" customHeight="1">
      <c r="A19" s="175"/>
      <c r="B19" s="271"/>
      <c r="C19" s="812"/>
      <c r="D19" s="813"/>
      <c r="E19" s="814"/>
      <c r="F19" s="241"/>
      <c r="G19" s="804"/>
      <c r="H19" s="805"/>
      <c r="I19" s="805"/>
      <c r="J19" s="806"/>
      <c r="K19" s="241"/>
      <c r="L19" s="812"/>
      <c r="M19" s="813"/>
      <c r="N19" s="814"/>
      <c r="O19" s="274"/>
      <c r="P19" s="175"/>
    </row>
    <row r="20" spans="1:16" ht="16.5" customHeight="1">
      <c r="A20" s="175"/>
      <c r="B20" s="271"/>
      <c r="C20" s="812"/>
      <c r="D20" s="813"/>
      <c r="E20" s="814"/>
      <c r="F20" s="267"/>
      <c r="G20" s="804"/>
      <c r="H20" s="805"/>
      <c r="I20" s="805"/>
      <c r="J20" s="806"/>
      <c r="K20" s="267"/>
      <c r="L20" s="812"/>
      <c r="M20" s="813"/>
      <c r="N20" s="814"/>
      <c r="O20" s="272"/>
      <c r="P20" s="175"/>
    </row>
    <row r="21" spans="1:16" ht="16.5" customHeight="1">
      <c r="A21" s="175"/>
      <c r="B21" s="271"/>
      <c r="C21" s="812"/>
      <c r="D21" s="813"/>
      <c r="E21" s="814"/>
      <c r="F21" s="265"/>
      <c r="G21" s="804"/>
      <c r="H21" s="805"/>
      <c r="I21" s="805"/>
      <c r="J21" s="806"/>
      <c r="K21" s="262"/>
      <c r="L21" s="812"/>
      <c r="M21" s="813"/>
      <c r="N21" s="814"/>
      <c r="O21" s="272"/>
      <c r="P21" s="175"/>
    </row>
    <row r="22" spans="1:16" ht="16.5" customHeight="1">
      <c r="A22" s="175"/>
      <c r="B22" s="271"/>
      <c r="C22" s="812"/>
      <c r="D22" s="813"/>
      <c r="E22" s="814"/>
      <c r="F22" s="241"/>
      <c r="G22" s="804"/>
      <c r="H22" s="805"/>
      <c r="I22" s="805"/>
      <c r="J22" s="806"/>
      <c r="K22" s="263"/>
      <c r="L22" s="812"/>
      <c r="M22" s="813"/>
      <c r="N22" s="814"/>
      <c r="O22" s="273"/>
      <c r="P22" s="175"/>
    </row>
    <row r="23" spans="1:16" ht="16.5" customHeight="1" thickBot="1">
      <c r="A23" s="175"/>
      <c r="B23" s="271"/>
      <c r="C23" s="815"/>
      <c r="D23" s="816"/>
      <c r="E23" s="817"/>
      <c r="F23" s="241"/>
      <c r="G23" s="807"/>
      <c r="H23" s="808"/>
      <c r="I23" s="808"/>
      <c r="J23" s="809"/>
      <c r="K23" s="263"/>
      <c r="L23" s="815"/>
      <c r="M23" s="816"/>
      <c r="N23" s="817"/>
      <c r="O23" s="273"/>
      <c r="P23" s="175"/>
    </row>
    <row r="24" spans="1:16" ht="16.5" customHeight="1">
      <c r="A24" s="175"/>
      <c r="B24" s="271"/>
      <c r="C24" s="800" t="s">
        <v>475</v>
      </c>
      <c r="D24" s="800"/>
      <c r="E24" s="800"/>
      <c r="F24" s="241"/>
      <c r="G24" s="800" t="s">
        <v>476</v>
      </c>
      <c r="H24" s="800"/>
      <c r="I24" s="800"/>
      <c r="J24" s="800"/>
      <c r="K24" s="263"/>
      <c r="L24" s="800" t="s">
        <v>477</v>
      </c>
      <c r="M24" s="800"/>
      <c r="N24" s="800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10"/>
      <c r="D26" s="800"/>
      <c r="E26" s="811"/>
      <c r="F26" s="267"/>
      <c r="G26" s="801"/>
      <c r="H26" s="802"/>
      <c r="I26" s="802"/>
      <c r="J26" s="803"/>
      <c r="K26" s="267"/>
      <c r="L26" s="810"/>
      <c r="M26" s="800"/>
      <c r="N26" s="811"/>
      <c r="O26" s="273"/>
      <c r="P26" s="175"/>
    </row>
    <row r="27" spans="1:16" ht="16.5" customHeight="1">
      <c r="A27" s="175"/>
      <c r="B27" s="271"/>
      <c r="C27" s="812"/>
      <c r="D27" s="813"/>
      <c r="E27" s="814"/>
      <c r="F27" s="265"/>
      <c r="G27" s="804"/>
      <c r="H27" s="805"/>
      <c r="I27" s="805"/>
      <c r="J27" s="806"/>
      <c r="K27" s="262"/>
      <c r="L27" s="812"/>
      <c r="M27" s="813"/>
      <c r="N27" s="814"/>
      <c r="O27" s="273"/>
      <c r="P27" s="175"/>
    </row>
    <row r="28" spans="1:16" ht="16.5" customHeight="1">
      <c r="A28" s="175"/>
      <c r="B28" s="271"/>
      <c r="C28" s="812"/>
      <c r="D28" s="813"/>
      <c r="E28" s="814"/>
      <c r="F28" s="241"/>
      <c r="G28" s="804"/>
      <c r="H28" s="805"/>
      <c r="I28" s="805"/>
      <c r="J28" s="806"/>
      <c r="K28" s="263"/>
      <c r="L28" s="812"/>
      <c r="M28" s="813"/>
      <c r="N28" s="814"/>
      <c r="O28" s="273"/>
      <c r="P28" s="175"/>
    </row>
    <row r="29" spans="1:16" ht="16.5" customHeight="1">
      <c r="A29" s="175"/>
      <c r="B29" s="271"/>
      <c r="C29" s="812"/>
      <c r="D29" s="813"/>
      <c r="E29" s="814"/>
      <c r="F29" s="241"/>
      <c r="G29" s="804"/>
      <c r="H29" s="805"/>
      <c r="I29" s="805"/>
      <c r="J29" s="806"/>
      <c r="K29" s="263"/>
      <c r="L29" s="812"/>
      <c r="M29" s="813"/>
      <c r="N29" s="814"/>
      <c r="O29" s="274"/>
      <c r="P29" s="175"/>
    </row>
    <row r="30" spans="1:16" ht="16.5" customHeight="1">
      <c r="A30" s="175"/>
      <c r="B30" s="275"/>
      <c r="C30" s="812"/>
      <c r="D30" s="813"/>
      <c r="E30" s="814"/>
      <c r="F30" s="241"/>
      <c r="G30" s="804"/>
      <c r="H30" s="805"/>
      <c r="I30" s="805"/>
      <c r="J30" s="806"/>
      <c r="K30" s="263"/>
      <c r="L30" s="812"/>
      <c r="M30" s="813"/>
      <c r="N30" s="814"/>
      <c r="O30" s="276"/>
      <c r="P30" s="175"/>
    </row>
    <row r="31" spans="1:16" ht="16.5" customHeight="1">
      <c r="A31" s="175"/>
      <c r="B31" s="275"/>
      <c r="C31" s="812"/>
      <c r="D31" s="813"/>
      <c r="E31" s="814"/>
      <c r="F31" s="241"/>
      <c r="G31" s="804"/>
      <c r="H31" s="805"/>
      <c r="I31" s="805"/>
      <c r="J31" s="806"/>
      <c r="K31" s="263"/>
      <c r="L31" s="812"/>
      <c r="M31" s="813"/>
      <c r="N31" s="814"/>
      <c r="O31" s="276"/>
      <c r="P31" s="175"/>
    </row>
    <row r="32" spans="1:16" ht="16.5" customHeight="1">
      <c r="A32" s="175"/>
      <c r="B32" s="275"/>
      <c r="C32" s="812"/>
      <c r="D32" s="813"/>
      <c r="E32" s="814"/>
      <c r="F32" s="241"/>
      <c r="G32" s="804"/>
      <c r="H32" s="805"/>
      <c r="I32" s="805"/>
      <c r="J32" s="806"/>
      <c r="K32" s="263"/>
      <c r="L32" s="812"/>
      <c r="M32" s="813"/>
      <c r="N32" s="814"/>
      <c r="O32" s="276"/>
      <c r="P32" s="175"/>
    </row>
    <row r="33" spans="1:18" ht="16.5" customHeight="1">
      <c r="A33" s="175"/>
      <c r="B33" s="271"/>
      <c r="C33" s="812"/>
      <c r="D33" s="813"/>
      <c r="E33" s="814"/>
      <c r="F33" s="241"/>
      <c r="G33" s="804"/>
      <c r="H33" s="805"/>
      <c r="I33" s="805"/>
      <c r="J33" s="806"/>
      <c r="K33" s="263"/>
      <c r="L33" s="812"/>
      <c r="M33" s="813"/>
      <c r="N33" s="814"/>
      <c r="O33" s="272"/>
      <c r="P33" s="175"/>
    </row>
    <row r="34" spans="1:18" ht="16.5" customHeight="1">
      <c r="A34" s="175"/>
      <c r="B34" s="271"/>
      <c r="C34" s="812"/>
      <c r="D34" s="813"/>
      <c r="E34" s="814"/>
      <c r="F34" s="241"/>
      <c r="G34" s="804"/>
      <c r="H34" s="805"/>
      <c r="I34" s="805"/>
      <c r="J34" s="806"/>
      <c r="K34" s="241"/>
      <c r="L34" s="812"/>
      <c r="M34" s="813"/>
      <c r="N34" s="814"/>
      <c r="O34" s="273"/>
      <c r="P34" s="175"/>
    </row>
    <row r="35" spans="1:18" ht="16.5" customHeight="1">
      <c r="A35" s="175"/>
      <c r="B35" s="271"/>
      <c r="C35" s="812"/>
      <c r="D35" s="813"/>
      <c r="E35" s="814"/>
      <c r="F35" s="267"/>
      <c r="G35" s="804"/>
      <c r="H35" s="805"/>
      <c r="I35" s="805"/>
      <c r="J35" s="806"/>
      <c r="K35" s="267"/>
      <c r="L35" s="812"/>
      <c r="M35" s="813"/>
      <c r="N35" s="814"/>
      <c r="O35" s="273"/>
      <c r="P35" s="175"/>
    </row>
    <row r="36" spans="1:18" ht="16.5" customHeight="1">
      <c r="A36" s="175"/>
      <c r="B36" s="271"/>
      <c r="C36" s="812"/>
      <c r="D36" s="813"/>
      <c r="E36" s="814"/>
      <c r="F36" s="265"/>
      <c r="G36" s="804"/>
      <c r="H36" s="805"/>
      <c r="I36" s="805"/>
      <c r="J36" s="806"/>
      <c r="K36" s="262"/>
      <c r="L36" s="812"/>
      <c r="M36" s="813"/>
      <c r="N36" s="814"/>
      <c r="O36" s="273"/>
      <c r="P36" s="175"/>
    </row>
    <row r="37" spans="1:18" ht="16.5" customHeight="1">
      <c r="A37" s="175"/>
      <c r="B37" s="271"/>
      <c r="C37" s="812"/>
      <c r="D37" s="813"/>
      <c r="E37" s="814"/>
      <c r="F37" s="241"/>
      <c r="G37" s="804"/>
      <c r="H37" s="805"/>
      <c r="I37" s="805"/>
      <c r="J37" s="806"/>
      <c r="K37" s="263"/>
      <c r="L37" s="812"/>
      <c r="M37" s="813"/>
      <c r="N37" s="814"/>
      <c r="O37" s="273"/>
      <c r="P37" s="175"/>
    </row>
    <row r="38" spans="1:18" ht="16.5" customHeight="1" thickBot="1">
      <c r="A38" s="175"/>
      <c r="B38" s="271"/>
      <c r="C38" s="815"/>
      <c r="D38" s="816"/>
      <c r="E38" s="817"/>
      <c r="F38" s="241"/>
      <c r="G38" s="807"/>
      <c r="H38" s="808"/>
      <c r="I38" s="808"/>
      <c r="J38" s="809"/>
      <c r="K38" s="263"/>
      <c r="L38" s="815"/>
      <c r="M38" s="816"/>
      <c r="N38" s="817"/>
      <c r="O38" s="273"/>
      <c r="P38" s="175"/>
    </row>
    <row r="39" spans="1:18" ht="16.5" customHeight="1">
      <c r="A39" s="175"/>
      <c r="B39" s="271"/>
      <c r="C39" s="800" t="s">
        <v>478</v>
      </c>
      <c r="D39" s="800"/>
      <c r="E39" s="800"/>
      <c r="F39" s="241"/>
      <c r="G39" s="800" t="s">
        <v>479</v>
      </c>
      <c r="H39" s="800"/>
      <c r="I39" s="800"/>
      <c r="J39" s="800"/>
      <c r="K39" s="263"/>
      <c r="L39" s="800" t="s">
        <v>480</v>
      </c>
      <c r="M39" s="800"/>
      <c r="N39" s="800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64" t="s">
        <v>474</v>
      </c>
      <c r="C41" s="665"/>
      <c r="D41" s="665"/>
      <c r="E41" s="665"/>
      <c r="F41" s="665"/>
      <c r="G41" s="665"/>
      <c r="H41" s="665"/>
      <c r="I41" s="665"/>
      <c r="J41" s="665"/>
      <c r="K41" s="665"/>
      <c r="L41" s="665"/>
      <c r="M41" s="665"/>
      <c r="N41" s="665"/>
      <c r="O41" s="666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10"/>
      <c r="D43" s="800"/>
      <c r="E43" s="811"/>
      <c r="F43" s="267"/>
      <c r="G43" s="801"/>
      <c r="H43" s="802"/>
      <c r="I43" s="802"/>
      <c r="J43" s="803"/>
      <c r="K43" s="267"/>
      <c r="L43" s="810"/>
      <c r="M43" s="800"/>
      <c r="N43" s="811"/>
      <c r="O43" s="272"/>
      <c r="P43" s="175"/>
      <c r="R43" s="284" t="s">
        <v>425</v>
      </c>
    </row>
    <row r="44" spans="1:18" ht="16.5" customHeight="1">
      <c r="A44" s="175"/>
      <c r="B44" s="271"/>
      <c r="C44" s="812"/>
      <c r="D44" s="813"/>
      <c r="E44" s="814"/>
      <c r="F44" s="265"/>
      <c r="G44" s="804"/>
      <c r="H44" s="805"/>
      <c r="I44" s="805"/>
      <c r="J44" s="806"/>
      <c r="K44" s="262"/>
      <c r="L44" s="812"/>
      <c r="M44" s="813"/>
      <c r="N44" s="814"/>
      <c r="O44" s="272"/>
      <c r="P44" s="175"/>
      <c r="R44" s="284" t="s">
        <v>483</v>
      </c>
    </row>
    <row r="45" spans="1:18" ht="16.5" customHeight="1">
      <c r="A45" s="175"/>
      <c r="B45" s="271"/>
      <c r="C45" s="812"/>
      <c r="D45" s="813"/>
      <c r="E45" s="814"/>
      <c r="F45" s="241"/>
      <c r="G45" s="804"/>
      <c r="H45" s="805"/>
      <c r="I45" s="805"/>
      <c r="J45" s="806"/>
      <c r="K45" s="263"/>
      <c r="L45" s="812"/>
      <c r="M45" s="813"/>
      <c r="N45" s="814"/>
      <c r="O45" s="273"/>
      <c r="P45" s="175"/>
    </row>
    <row r="46" spans="1:18" ht="16.5" customHeight="1">
      <c r="A46" s="175"/>
      <c r="B46" s="271"/>
      <c r="C46" s="812"/>
      <c r="D46" s="813"/>
      <c r="E46" s="814"/>
      <c r="F46" s="241"/>
      <c r="G46" s="804"/>
      <c r="H46" s="805"/>
      <c r="I46" s="805"/>
      <c r="J46" s="806"/>
      <c r="K46" s="263"/>
      <c r="L46" s="812"/>
      <c r="M46" s="813"/>
      <c r="N46" s="814"/>
      <c r="O46" s="273"/>
      <c r="P46" s="175"/>
    </row>
    <row r="47" spans="1:18" ht="16.5" customHeight="1">
      <c r="A47" s="175"/>
      <c r="B47" s="271"/>
      <c r="C47" s="812"/>
      <c r="D47" s="813"/>
      <c r="E47" s="814"/>
      <c r="F47" s="241"/>
      <c r="G47" s="804"/>
      <c r="H47" s="805"/>
      <c r="I47" s="805"/>
      <c r="J47" s="806"/>
      <c r="K47" s="263"/>
      <c r="L47" s="812"/>
      <c r="M47" s="813"/>
      <c r="N47" s="814"/>
      <c r="O47" s="273"/>
      <c r="P47" s="175"/>
    </row>
    <row r="48" spans="1:18" ht="16.5" customHeight="1">
      <c r="A48" s="175"/>
      <c r="B48" s="271"/>
      <c r="C48" s="812"/>
      <c r="D48" s="813"/>
      <c r="E48" s="814"/>
      <c r="F48" s="241"/>
      <c r="G48" s="804"/>
      <c r="H48" s="805"/>
      <c r="I48" s="805"/>
      <c r="J48" s="806"/>
      <c r="K48" s="263"/>
      <c r="L48" s="812"/>
      <c r="M48" s="813"/>
      <c r="N48" s="814"/>
      <c r="O48" s="273"/>
      <c r="P48" s="175"/>
    </row>
    <row r="49" spans="1:16" ht="16.5" customHeight="1">
      <c r="A49" s="175"/>
      <c r="B49" s="271"/>
      <c r="C49" s="812"/>
      <c r="D49" s="813"/>
      <c r="E49" s="814"/>
      <c r="F49" s="241"/>
      <c r="G49" s="804"/>
      <c r="H49" s="805"/>
      <c r="I49" s="805"/>
      <c r="J49" s="806"/>
      <c r="K49" s="263"/>
      <c r="L49" s="812"/>
      <c r="M49" s="813"/>
      <c r="N49" s="814"/>
      <c r="O49" s="273"/>
      <c r="P49" s="175"/>
    </row>
    <row r="50" spans="1:16" ht="16.5" customHeight="1">
      <c r="A50" s="175"/>
      <c r="B50" s="271"/>
      <c r="C50" s="812"/>
      <c r="D50" s="813"/>
      <c r="E50" s="814"/>
      <c r="F50" s="241"/>
      <c r="G50" s="804"/>
      <c r="H50" s="805"/>
      <c r="I50" s="805"/>
      <c r="J50" s="806"/>
      <c r="K50" s="263"/>
      <c r="L50" s="812"/>
      <c r="M50" s="813"/>
      <c r="N50" s="814"/>
      <c r="O50" s="273"/>
      <c r="P50" s="175"/>
    </row>
    <row r="51" spans="1:16" ht="16.5" customHeight="1">
      <c r="A51" s="175"/>
      <c r="B51" s="271"/>
      <c r="C51" s="812"/>
      <c r="D51" s="813"/>
      <c r="E51" s="814"/>
      <c r="F51" s="241"/>
      <c r="G51" s="804"/>
      <c r="H51" s="805"/>
      <c r="I51" s="805"/>
      <c r="J51" s="806"/>
      <c r="K51" s="241"/>
      <c r="L51" s="812"/>
      <c r="M51" s="813"/>
      <c r="N51" s="814"/>
      <c r="O51" s="274"/>
      <c r="P51" s="175"/>
    </row>
    <row r="52" spans="1:16" ht="16.5" customHeight="1">
      <c r="A52" s="175"/>
      <c r="B52" s="271"/>
      <c r="C52" s="812"/>
      <c r="D52" s="813"/>
      <c r="E52" s="814"/>
      <c r="F52" s="267"/>
      <c r="G52" s="804"/>
      <c r="H52" s="805"/>
      <c r="I52" s="805"/>
      <c r="J52" s="806"/>
      <c r="K52" s="267"/>
      <c r="L52" s="812"/>
      <c r="M52" s="813"/>
      <c r="N52" s="814"/>
      <c r="O52" s="272"/>
      <c r="P52" s="175"/>
    </row>
    <row r="53" spans="1:16" ht="16.5" customHeight="1">
      <c r="A53" s="175"/>
      <c r="B53" s="271"/>
      <c r="C53" s="812"/>
      <c r="D53" s="813"/>
      <c r="E53" s="814"/>
      <c r="F53" s="265"/>
      <c r="G53" s="804"/>
      <c r="H53" s="805"/>
      <c r="I53" s="805"/>
      <c r="J53" s="806"/>
      <c r="K53" s="262"/>
      <c r="L53" s="812"/>
      <c r="M53" s="813"/>
      <c r="N53" s="814"/>
      <c r="O53" s="272"/>
      <c r="P53" s="175"/>
    </row>
    <row r="54" spans="1:16" ht="16.5" customHeight="1">
      <c r="A54" s="175"/>
      <c r="B54" s="271"/>
      <c r="C54" s="812"/>
      <c r="D54" s="813"/>
      <c r="E54" s="814"/>
      <c r="F54" s="241"/>
      <c r="G54" s="804"/>
      <c r="H54" s="805"/>
      <c r="I54" s="805"/>
      <c r="J54" s="806"/>
      <c r="K54" s="263"/>
      <c r="L54" s="812"/>
      <c r="M54" s="813"/>
      <c r="N54" s="814"/>
      <c r="O54" s="273"/>
      <c r="P54" s="175"/>
    </row>
    <row r="55" spans="1:16" ht="16.5" customHeight="1" thickBot="1">
      <c r="A55" s="175"/>
      <c r="B55" s="271"/>
      <c r="C55" s="815"/>
      <c r="D55" s="816"/>
      <c r="E55" s="817"/>
      <c r="F55" s="241"/>
      <c r="G55" s="807"/>
      <c r="H55" s="808"/>
      <c r="I55" s="808"/>
      <c r="J55" s="809"/>
      <c r="K55" s="263"/>
      <c r="L55" s="815"/>
      <c r="M55" s="816"/>
      <c r="N55" s="817"/>
      <c r="O55" s="273"/>
      <c r="P55" s="175"/>
    </row>
    <row r="56" spans="1:16" ht="16.5" customHeight="1">
      <c r="A56" s="175"/>
      <c r="B56" s="271"/>
      <c r="C56" s="800" t="s">
        <v>482</v>
      </c>
      <c r="D56" s="800"/>
      <c r="E56" s="800"/>
      <c r="F56" s="241"/>
      <c r="G56" s="800" t="s">
        <v>482</v>
      </c>
      <c r="H56" s="800"/>
      <c r="I56" s="800"/>
      <c r="J56" s="800"/>
      <c r="K56" s="263"/>
      <c r="L56" s="800" t="s">
        <v>481</v>
      </c>
      <c r="M56" s="800"/>
      <c r="N56" s="800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10"/>
      <c r="D58" s="800"/>
      <c r="E58" s="811"/>
      <c r="F58" s="267"/>
      <c r="G58" s="801"/>
      <c r="H58" s="802"/>
      <c r="I58" s="802"/>
      <c r="J58" s="803"/>
      <c r="K58" s="267"/>
      <c r="L58" s="810"/>
      <c r="M58" s="800"/>
      <c r="N58" s="811"/>
      <c r="O58" s="273"/>
      <c r="P58" s="175"/>
    </row>
    <row r="59" spans="1:16" ht="16.5" customHeight="1">
      <c r="A59" s="175"/>
      <c r="B59" s="271"/>
      <c r="C59" s="812"/>
      <c r="D59" s="813"/>
      <c r="E59" s="814"/>
      <c r="F59" s="265"/>
      <c r="G59" s="804"/>
      <c r="H59" s="805"/>
      <c r="I59" s="805"/>
      <c r="J59" s="806"/>
      <c r="K59" s="262"/>
      <c r="L59" s="812"/>
      <c r="M59" s="813"/>
      <c r="N59" s="814"/>
      <c r="O59" s="273"/>
      <c r="P59" s="175"/>
    </row>
    <row r="60" spans="1:16" ht="16.5" customHeight="1">
      <c r="A60" s="175"/>
      <c r="B60" s="271"/>
      <c r="C60" s="812"/>
      <c r="D60" s="813"/>
      <c r="E60" s="814"/>
      <c r="F60" s="241"/>
      <c r="G60" s="804"/>
      <c r="H60" s="805"/>
      <c r="I60" s="805"/>
      <c r="J60" s="806"/>
      <c r="K60" s="263"/>
      <c r="L60" s="812"/>
      <c r="M60" s="813"/>
      <c r="N60" s="814"/>
      <c r="O60" s="273"/>
      <c r="P60" s="175"/>
    </row>
    <row r="61" spans="1:16" ht="16.5" customHeight="1">
      <c r="A61" s="175"/>
      <c r="B61" s="271"/>
      <c r="C61" s="812"/>
      <c r="D61" s="813"/>
      <c r="E61" s="814"/>
      <c r="F61" s="241"/>
      <c r="G61" s="804"/>
      <c r="H61" s="805"/>
      <c r="I61" s="805"/>
      <c r="J61" s="806"/>
      <c r="K61" s="263"/>
      <c r="L61" s="812"/>
      <c r="M61" s="813"/>
      <c r="N61" s="814"/>
      <c r="O61" s="274"/>
      <c r="P61" s="175"/>
    </row>
    <row r="62" spans="1:16" ht="16.5" customHeight="1">
      <c r="A62" s="175"/>
      <c r="B62" s="271"/>
      <c r="C62" s="812"/>
      <c r="D62" s="813"/>
      <c r="E62" s="814"/>
      <c r="F62" s="241"/>
      <c r="G62" s="804"/>
      <c r="H62" s="805"/>
      <c r="I62" s="805"/>
      <c r="J62" s="806"/>
      <c r="K62" s="263"/>
      <c r="L62" s="812"/>
      <c r="M62" s="813"/>
      <c r="N62" s="814"/>
      <c r="O62" s="274"/>
      <c r="P62" s="175"/>
    </row>
    <row r="63" spans="1:16" ht="16.5" customHeight="1">
      <c r="A63" s="175"/>
      <c r="B63" s="271"/>
      <c r="C63" s="812"/>
      <c r="D63" s="813"/>
      <c r="E63" s="814"/>
      <c r="F63" s="241"/>
      <c r="G63" s="804"/>
      <c r="H63" s="805"/>
      <c r="I63" s="805"/>
      <c r="J63" s="806"/>
      <c r="K63" s="263"/>
      <c r="L63" s="812"/>
      <c r="M63" s="813"/>
      <c r="N63" s="814"/>
      <c r="O63" s="272"/>
      <c r="P63" s="175"/>
    </row>
    <row r="64" spans="1:16" ht="16.5" customHeight="1">
      <c r="A64" s="175"/>
      <c r="B64" s="271"/>
      <c r="C64" s="812"/>
      <c r="D64" s="813"/>
      <c r="E64" s="814"/>
      <c r="F64" s="241"/>
      <c r="G64" s="804"/>
      <c r="H64" s="805"/>
      <c r="I64" s="805"/>
      <c r="J64" s="806"/>
      <c r="K64" s="263"/>
      <c r="L64" s="812"/>
      <c r="M64" s="813"/>
      <c r="N64" s="814"/>
      <c r="O64" s="272"/>
      <c r="P64" s="175"/>
    </row>
    <row r="65" spans="1:16" ht="16.5" customHeight="1">
      <c r="A65" s="175"/>
      <c r="B65" s="271"/>
      <c r="C65" s="812"/>
      <c r="D65" s="813"/>
      <c r="E65" s="814"/>
      <c r="F65" s="241"/>
      <c r="G65" s="804"/>
      <c r="H65" s="805"/>
      <c r="I65" s="805"/>
      <c r="J65" s="806"/>
      <c r="K65" s="263"/>
      <c r="L65" s="812"/>
      <c r="M65" s="813"/>
      <c r="N65" s="814"/>
      <c r="O65" s="272"/>
      <c r="P65" s="175"/>
    </row>
    <row r="66" spans="1:16" ht="16.5" customHeight="1">
      <c r="A66" s="175"/>
      <c r="B66" s="271"/>
      <c r="C66" s="812"/>
      <c r="D66" s="813"/>
      <c r="E66" s="814"/>
      <c r="F66" s="241"/>
      <c r="G66" s="804"/>
      <c r="H66" s="805"/>
      <c r="I66" s="805"/>
      <c r="J66" s="806"/>
      <c r="K66" s="241"/>
      <c r="L66" s="812"/>
      <c r="M66" s="813"/>
      <c r="N66" s="814"/>
      <c r="O66" s="273"/>
      <c r="P66" s="175"/>
    </row>
    <row r="67" spans="1:16" ht="16.5" customHeight="1">
      <c r="A67" s="175"/>
      <c r="B67" s="271"/>
      <c r="C67" s="812"/>
      <c r="D67" s="813"/>
      <c r="E67" s="814"/>
      <c r="F67" s="267"/>
      <c r="G67" s="804"/>
      <c r="H67" s="805"/>
      <c r="I67" s="805"/>
      <c r="J67" s="806"/>
      <c r="K67" s="267"/>
      <c r="L67" s="812"/>
      <c r="M67" s="813"/>
      <c r="N67" s="814"/>
      <c r="O67" s="273"/>
      <c r="P67" s="175"/>
    </row>
    <row r="68" spans="1:16" ht="16.5" customHeight="1">
      <c r="A68" s="175"/>
      <c r="B68" s="271"/>
      <c r="C68" s="812"/>
      <c r="D68" s="813"/>
      <c r="E68" s="814"/>
      <c r="F68" s="265"/>
      <c r="G68" s="804"/>
      <c r="H68" s="805"/>
      <c r="I68" s="805"/>
      <c r="J68" s="806"/>
      <c r="K68" s="262"/>
      <c r="L68" s="812"/>
      <c r="M68" s="813"/>
      <c r="N68" s="814"/>
      <c r="O68" s="273"/>
      <c r="P68" s="175"/>
    </row>
    <row r="69" spans="1:16" ht="16.5" customHeight="1">
      <c r="A69" s="175"/>
      <c r="B69" s="271"/>
      <c r="C69" s="812"/>
      <c r="D69" s="813"/>
      <c r="E69" s="814"/>
      <c r="F69" s="241"/>
      <c r="G69" s="804"/>
      <c r="H69" s="805"/>
      <c r="I69" s="805"/>
      <c r="J69" s="806"/>
      <c r="K69" s="263"/>
      <c r="L69" s="812"/>
      <c r="M69" s="813"/>
      <c r="N69" s="814"/>
      <c r="O69" s="273"/>
      <c r="P69" s="175"/>
    </row>
    <row r="70" spans="1:16" ht="16.5" customHeight="1" thickBot="1">
      <c r="A70" s="175"/>
      <c r="B70" s="271"/>
      <c r="C70" s="815"/>
      <c r="D70" s="816"/>
      <c r="E70" s="817"/>
      <c r="F70" s="241"/>
      <c r="G70" s="807"/>
      <c r="H70" s="808"/>
      <c r="I70" s="808"/>
      <c r="J70" s="809"/>
      <c r="K70" s="263"/>
      <c r="L70" s="815"/>
      <c r="M70" s="816"/>
      <c r="N70" s="817"/>
      <c r="O70" s="273"/>
      <c r="P70" s="175"/>
    </row>
    <row r="71" spans="1:16" ht="16.5" customHeight="1">
      <c r="A71" s="175"/>
      <c r="B71" s="271"/>
      <c r="C71" s="800" t="s">
        <v>482</v>
      </c>
      <c r="D71" s="800"/>
      <c r="E71" s="800"/>
      <c r="F71" s="241"/>
      <c r="G71" s="800" t="s">
        <v>484</v>
      </c>
      <c r="H71" s="800"/>
      <c r="I71" s="800"/>
      <c r="J71" s="800"/>
      <c r="K71" s="263"/>
      <c r="L71" s="800" t="s">
        <v>485</v>
      </c>
      <c r="M71" s="800"/>
      <c r="N71" s="800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  <mergeCell ref="G43:J55"/>
    <mergeCell ref="L43:N55"/>
    <mergeCell ref="C24:E24"/>
    <mergeCell ref="G24:J24"/>
    <mergeCell ref="C39:E39"/>
    <mergeCell ref="G39:J39"/>
    <mergeCell ref="L39:N39"/>
    <mergeCell ref="L24:N24"/>
    <mergeCell ref="C71:E71"/>
    <mergeCell ref="G71:J71"/>
    <mergeCell ref="L71:N71"/>
    <mergeCell ref="C56:E56"/>
    <mergeCell ref="G56:J56"/>
    <mergeCell ref="L56:N56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537" zoomScale="115" zoomScaleSheetLayoutView="115" workbookViewId="0">
      <selection activeCell="C583" sqref="C583:L601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LB11319</v>
      </c>
      <c r="I7" s="819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6" ht="16.5" customHeight="1" thickBot="1">
      <c r="A9" s="175"/>
      <c r="B9" s="664" t="s">
        <v>241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87" t="s">
        <v>523</v>
      </c>
      <c r="D11" s="888"/>
      <c r="E11" s="888"/>
      <c r="F11" s="888"/>
      <c r="G11" s="888"/>
      <c r="H11" s="888"/>
      <c r="I11" s="888"/>
      <c r="J11" s="888"/>
      <c r="K11" s="888"/>
      <c r="L11" s="889"/>
      <c r="M11" s="272"/>
      <c r="N11" s="175"/>
    </row>
    <row r="12" spans="1:16" ht="16.5" customHeight="1">
      <c r="A12" s="175"/>
      <c r="B12" s="271"/>
      <c r="C12" s="280"/>
      <c r="D12" s="890" t="s">
        <v>244</v>
      </c>
      <c r="E12" s="891"/>
      <c r="F12" s="892"/>
      <c r="G12" s="890" t="s">
        <v>246</v>
      </c>
      <c r="H12" s="891"/>
      <c r="I12" s="892"/>
      <c r="J12" s="890" t="s">
        <v>245</v>
      </c>
      <c r="K12" s="891"/>
      <c r="L12" s="900"/>
      <c r="M12" s="272"/>
      <c r="N12" s="175"/>
    </row>
    <row r="13" spans="1:16" ht="16.5" customHeight="1">
      <c r="A13" s="175"/>
      <c r="B13" s="271"/>
      <c r="C13" s="893" t="s">
        <v>242</v>
      </c>
      <c r="D13" s="823"/>
      <c r="E13" s="824"/>
      <c r="F13" s="825"/>
      <c r="G13" s="823"/>
      <c r="H13" s="824"/>
      <c r="I13" s="825"/>
      <c r="J13" s="823"/>
      <c r="K13" s="824"/>
      <c r="L13" s="896"/>
      <c r="M13" s="273"/>
      <c r="N13" s="175"/>
      <c r="P13" s="284" t="s">
        <v>440</v>
      </c>
    </row>
    <row r="14" spans="1:16" ht="16.5" customHeight="1">
      <c r="A14" s="175"/>
      <c r="B14" s="271"/>
      <c r="C14" s="894"/>
      <c r="D14" s="826"/>
      <c r="E14" s="813"/>
      <c r="F14" s="827"/>
      <c r="G14" s="826"/>
      <c r="H14" s="813"/>
      <c r="I14" s="827"/>
      <c r="J14" s="826"/>
      <c r="K14" s="813"/>
      <c r="L14" s="814"/>
      <c r="M14" s="273"/>
      <c r="N14" s="175"/>
      <c r="P14" s="316" t="s">
        <v>441</v>
      </c>
    </row>
    <row r="15" spans="1:16" ht="16.5" customHeight="1">
      <c r="A15" s="175"/>
      <c r="B15" s="271"/>
      <c r="C15" s="894"/>
      <c r="D15" s="826"/>
      <c r="E15" s="813"/>
      <c r="F15" s="827"/>
      <c r="G15" s="826"/>
      <c r="H15" s="813"/>
      <c r="I15" s="827"/>
      <c r="J15" s="826"/>
      <c r="K15" s="813"/>
      <c r="L15" s="814"/>
      <c r="M15" s="273"/>
      <c r="N15" s="175"/>
    </row>
    <row r="16" spans="1:16" ht="16.5" customHeight="1">
      <c r="A16" s="175"/>
      <c r="B16" s="271"/>
      <c r="C16" s="894"/>
      <c r="D16" s="826"/>
      <c r="E16" s="813"/>
      <c r="F16" s="827"/>
      <c r="G16" s="826"/>
      <c r="H16" s="813"/>
      <c r="I16" s="827"/>
      <c r="J16" s="826"/>
      <c r="K16" s="813"/>
      <c r="L16" s="814"/>
      <c r="M16" s="273"/>
      <c r="N16" s="175"/>
    </row>
    <row r="17" spans="1:14" ht="16.5" customHeight="1">
      <c r="A17" s="175"/>
      <c r="B17" s="271"/>
      <c r="C17" s="894"/>
      <c r="D17" s="826"/>
      <c r="E17" s="813"/>
      <c r="F17" s="827"/>
      <c r="G17" s="826"/>
      <c r="H17" s="813"/>
      <c r="I17" s="827"/>
      <c r="J17" s="826"/>
      <c r="K17" s="813"/>
      <c r="L17" s="814"/>
      <c r="M17" s="273"/>
      <c r="N17" s="175"/>
    </row>
    <row r="18" spans="1:14" ht="16.5" customHeight="1">
      <c r="A18" s="175"/>
      <c r="B18" s="271"/>
      <c r="C18" s="894"/>
      <c r="D18" s="826"/>
      <c r="E18" s="813"/>
      <c r="F18" s="827"/>
      <c r="G18" s="826"/>
      <c r="H18" s="813"/>
      <c r="I18" s="827"/>
      <c r="J18" s="826"/>
      <c r="K18" s="813"/>
      <c r="L18" s="814"/>
      <c r="M18" s="273"/>
      <c r="N18" s="175"/>
    </row>
    <row r="19" spans="1:14" ht="16.5" customHeight="1">
      <c r="A19" s="175"/>
      <c r="B19" s="271"/>
      <c r="C19" s="894"/>
      <c r="D19" s="826"/>
      <c r="E19" s="813"/>
      <c r="F19" s="827"/>
      <c r="G19" s="826"/>
      <c r="H19" s="813"/>
      <c r="I19" s="827"/>
      <c r="J19" s="826"/>
      <c r="K19" s="813"/>
      <c r="L19" s="814"/>
      <c r="M19" s="273"/>
      <c r="N19" s="175"/>
    </row>
    <row r="20" spans="1:14" ht="16.5" customHeight="1">
      <c r="A20" s="175"/>
      <c r="B20" s="271"/>
      <c r="C20" s="894"/>
      <c r="D20" s="826"/>
      <c r="E20" s="813"/>
      <c r="F20" s="827"/>
      <c r="G20" s="826"/>
      <c r="H20" s="813"/>
      <c r="I20" s="827"/>
      <c r="J20" s="826"/>
      <c r="K20" s="813"/>
      <c r="L20" s="814"/>
      <c r="M20" s="273"/>
      <c r="N20" s="175"/>
    </row>
    <row r="21" spans="1:14" ht="16.5" customHeight="1">
      <c r="A21" s="175"/>
      <c r="B21" s="271"/>
      <c r="C21" s="894"/>
      <c r="D21" s="826"/>
      <c r="E21" s="813"/>
      <c r="F21" s="827"/>
      <c r="G21" s="826"/>
      <c r="H21" s="813"/>
      <c r="I21" s="827"/>
      <c r="J21" s="826"/>
      <c r="K21" s="813"/>
      <c r="L21" s="814"/>
      <c r="M21" s="273"/>
      <c r="N21" s="175"/>
    </row>
    <row r="22" spans="1:14" ht="16.5" customHeight="1">
      <c r="A22" s="175"/>
      <c r="B22" s="271"/>
      <c r="C22" s="894"/>
      <c r="D22" s="826"/>
      <c r="E22" s="813"/>
      <c r="F22" s="827"/>
      <c r="G22" s="826"/>
      <c r="H22" s="813"/>
      <c r="I22" s="827"/>
      <c r="J22" s="826"/>
      <c r="K22" s="813"/>
      <c r="L22" s="814"/>
      <c r="M22" s="273"/>
      <c r="N22" s="175"/>
    </row>
    <row r="23" spans="1:14" ht="16.5" customHeight="1">
      <c r="A23" s="175"/>
      <c r="B23" s="271"/>
      <c r="C23" s="894"/>
      <c r="D23" s="826"/>
      <c r="E23" s="813"/>
      <c r="F23" s="827"/>
      <c r="G23" s="826"/>
      <c r="H23" s="813"/>
      <c r="I23" s="827"/>
      <c r="J23" s="826"/>
      <c r="K23" s="813"/>
      <c r="L23" s="814"/>
      <c r="M23" s="273"/>
      <c r="N23" s="175"/>
    </row>
    <row r="24" spans="1:14" ht="16.5" customHeight="1">
      <c r="A24" s="175"/>
      <c r="B24" s="271"/>
      <c r="C24" s="894"/>
      <c r="D24" s="826"/>
      <c r="E24" s="813"/>
      <c r="F24" s="827"/>
      <c r="G24" s="826"/>
      <c r="H24" s="813"/>
      <c r="I24" s="827"/>
      <c r="J24" s="826"/>
      <c r="K24" s="813"/>
      <c r="L24" s="814"/>
      <c r="M24" s="273"/>
      <c r="N24" s="175"/>
    </row>
    <row r="25" spans="1:14" ht="16.5" customHeight="1">
      <c r="A25" s="175"/>
      <c r="B25" s="271"/>
      <c r="C25" s="894"/>
      <c r="D25" s="826"/>
      <c r="E25" s="813"/>
      <c r="F25" s="827"/>
      <c r="G25" s="826"/>
      <c r="H25" s="813"/>
      <c r="I25" s="827"/>
      <c r="J25" s="826"/>
      <c r="K25" s="813"/>
      <c r="L25" s="814"/>
      <c r="M25" s="274"/>
      <c r="N25" s="175"/>
    </row>
    <row r="26" spans="1:14" ht="16.5" customHeight="1">
      <c r="A26" s="175"/>
      <c r="B26" s="271"/>
      <c r="C26" s="894"/>
      <c r="D26" s="826"/>
      <c r="E26" s="813"/>
      <c r="F26" s="827"/>
      <c r="G26" s="826"/>
      <c r="H26" s="813"/>
      <c r="I26" s="827"/>
      <c r="J26" s="826"/>
      <c r="K26" s="813"/>
      <c r="L26" s="814"/>
      <c r="M26" s="272"/>
      <c r="N26" s="175"/>
    </row>
    <row r="27" spans="1:14" ht="16.5" customHeight="1">
      <c r="A27" s="175"/>
      <c r="B27" s="271"/>
      <c r="C27" s="898"/>
      <c r="D27" s="833"/>
      <c r="E27" s="834"/>
      <c r="F27" s="835"/>
      <c r="G27" s="833"/>
      <c r="H27" s="834"/>
      <c r="I27" s="835"/>
      <c r="J27" s="833"/>
      <c r="K27" s="834"/>
      <c r="L27" s="899"/>
      <c r="M27" s="272"/>
      <c r="N27" s="175"/>
    </row>
    <row r="28" spans="1:14" ht="16.5" customHeight="1">
      <c r="A28" s="175"/>
      <c r="B28" s="271"/>
      <c r="C28" s="893" t="s">
        <v>206</v>
      </c>
      <c r="D28" s="823"/>
      <c r="E28" s="824"/>
      <c r="F28" s="825"/>
      <c r="G28" s="823"/>
      <c r="H28" s="824"/>
      <c r="I28" s="825"/>
      <c r="J28" s="823"/>
      <c r="K28" s="824"/>
      <c r="L28" s="896"/>
      <c r="M28" s="273"/>
      <c r="N28" s="175"/>
    </row>
    <row r="29" spans="1:14" ht="16.5" customHeight="1">
      <c r="A29" s="175"/>
      <c r="B29" s="271"/>
      <c r="C29" s="894"/>
      <c r="D29" s="826"/>
      <c r="E29" s="813"/>
      <c r="F29" s="827"/>
      <c r="G29" s="826"/>
      <c r="H29" s="813"/>
      <c r="I29" s="827"/>
      <c r="J29" s="826"/>
      <c r="K29" s="813"/>
      <c r="L29" s="814"/>
      <c r="M29" s="273"/>
      <c r="N29" s="175"/>
    </row>
    <row r="30" spans="1:14" ht="16.5" customHeight="1">
      <c r="A30" s="175"/>
      <c r="B30" s="271"/>
      <c r="C30" s="894"/>
      <c r="D30" s="826"/>
      <c r="E30" s="813"/>
      <c r="F30" s="827"/>
      <c r="G30" s="826"/>
      <c r="H30" s="813"/>
      <c r="I30" s="827"/>
      <c r="J30" s="826"/>
      <c r="K30" s="813"/>
      <c r="L30" s="814"/>
      <c r="M30" s="274"/>
      <c r="N30" s="175"/>
    </row>
    <row r="31" spans="1:14" ht="16.5" customHeight="1">
      <c r="A31" s="175"/>
      <c r="B31" s="271"/>
      <c r="C31" s="894"/>
      <c r="D31" s="826"/>
      <c r="E31" s="813"/>
      <c r="F31" s="827"/>
      <c r="G31" s="826"/>
      <c r="H31" s="813"/>
      <c r="I31" s="827"/>
      <c r="J31" s="826"/>
      <c r="K31" s="813"/>
      <c r="L31" s="814"/>
      <c r="M31" s="274"/>
      <c r="N31" s="175"/>
    </row>
    <row r="32" spans="1:14" ht="16.5" customHeight="1">
      <c r="A32" s="175"/>
      <c r="B32" s="271"/>
      <c r="C32" s="894"/>
      <c r="D32" s="826"/>
      <c r="E32" s="813"/>
      <c r="F32" s="827"/>
      <c r="G32" s="826"/>
      <c r="H32" s="813"/>
      <c r="I32" s="827"/>
      <c r="J32" s="826"/>
      <c r="K32" s="813"/>
      <c r="L32" s="814"/>
      <c r="M32" s="274"/>
      <c r="N32" s="175"/>
    </row>
    <row r="33" spans="1:14" ht="16.5" customHeight="1">
      <c r="A33" s="175"/>
      <c r="B33" s="271"/>
      <c r="C33" s="894"/>
      <c r="D33" s="826"/>
      <c r="E33" s="813"/>
      <c r="F33" s="827"/>
      <c r="G33" s="826"/>
      <c r="H33" s="813"/>
      <c r="I33" s="827"/>
      <c r="J33" s="826"/>
      <c r="K33" s="813"/>
      <c r="L33" s="814"/>
      <c r="M33" s="274"/>
      <c r="N33" s="175"/>
    </row>
    <row r="34" spans="1:14" ht="16.5" customHeight="1">
      <c r="A34" s="175"/>
      <c r="B34" s="271"/>
      <c r="C34" s="894"/>
      <c r="D34" s="826"/>
      <c r="E34" s="813"/>
      <c r="F34" s="827"/>
      <c r="G34" s="826"/>
      <c r="H34" s="813"/>
      <c r="I34" s="827"/>
      <c r="J34" s="826"/>
      <c r="K34" s="813"/>
      <c r="L34" s="814"/>
      <c r="M34" s="274"/>
      <c r="N34" s="175"/>
    </row>
    <row r="35" spans="1:14" ht="16.5" customHeight="1">
      <c r="A35" s="175"/>
      <c r="B35" s="275"/>
      <c r="C35" s="894"/>
      <c r="D35" s="826"/>
      <c r="E35" s="813"/>
      <c r="F35" s="827"/>
      <c r="G35" s="826"/>
      <c r="H35" s="813"/>
      <c r="I35" s="827"/>
      <c r="J35" s="826"/>
      <c r="K35" s="813"/>
      <c r="L35" s="814"/>
      <c r="M35" s="276"/>
      <c r="N35" s="175"/>
    </row>
    <row r="36" spans="1:14" ht="16.5" customHeight="1">
      <c r="A36" s="175"/>
      <c r="B36" s="275"/>
      <c r="C36" s="894"/>
      <c r="D36" s="826"/>
      <c r="E36" s="813"/>
      <c r="F36" s="827"/>
      <c r="G36" s="826"/>
      <c r="H36" s="813"/>
      <c r="I36" s="827"/>
      <c r="J36" s="826"/>
      <c r="K36" s="813"/>
      <c r="L36" s="814"/>
      <c r="M36" s="276"/>
      <c r="N36" s="175"/>
    </row>
    <row r="37" spans="1:14" ht="16.5" customHeight="1">
      <c r="A37" s="175"/>
      <c r="B37" s="275"/>
      <c r="C37" s="894"/>
      <c r="D37" s="826"/>
      <c r="E37" s="813"/>
      <c r="F37" s="827"/>
      <c r="G37" s="826"/>
      <c r="H37" s="813"/>
      <c r="I37" s="827"/>
      <c r="J37" s="826"/>
      <c r="K37" s="813"/>
      <c r="L37" s="814"/>
      <c r="M37" s="276"/>
      <c r="N37" s="175"/>
    </row>
    <row r="38" spans="1:14" ht="16.5" customHeight="1">
      <c r="A38" s="175"/>
      <c r="B38" s="271"/>
      <c r="C38" s="894"/>
      <c r="D38" s="826"/>
      <c r="E38" s="813"/>
      <c r="F38" s="827"/>
      <c r="G38" s="826"/>
      <c r="H38" s="813"/>
      <c r="I38" s="827"/>
      <c r="J38" s="826"/>
      <c r="K38" s="813"/>
      <c r="L38" s="814"/>
      <c r="M38" s="272"/>
      <c r="N38" s="175"/>
    </row>
    <row r="39" spans="1:14" ht="16.5" customHeight="1">
      <c r="A39" s="175"/>
      <c r="B39" s="271"/>
      <c r="C39" s="894"/>
      <c r="D39" s="826"/>
      <c r="E39" s="813"/>
      <c r="F39" s="827"/>
      <c r="G39" s="826"/>
      <c r="H39" s="813"/>
      <c r="I39" s="827"/>
      <c r="J39" s="826"/>
      <c r="K39" s="813"/>
      <c r="L39" s="814"/>
      <c r="M39" s="272"/>
      <c r="N39" s="175"/>
    </row>
    <row r="40" spans="1:14" ht="16.5" customHeight="1">
      <c r="A40" s="175"/>
      <c r="B40" s="271"/>
      <c r="C40" s="894"/>
      <c r="D40" s="826"/>
      <c r="E40" s="813"/>
      <c r="F40" s="827"/>
      <c r="G40" s="826"/>
      <c r="H40" s="813"/>
      <c r="I40" s="827"/>
      <c r="J40" s="826"/>
      <c r="K40" s="813"/>
      <c r="L40" s="814"/>
      <c r="M40" s="272"/>
      <c r="N40" s="175"/>
    </row>
    <row r="41" spans="1:14" ht="16.5" customHeight="1">
      <c r="A41" s="175"/>
      <c r="B41" s="271"/>
      <c r="C41" s="894"/>
      <c r="D41" s="826"/>
      <c r="E41" s="813"/>
      <c r="F41" s="827"/>
      <c r="G41" s="826"/>
      <c r="H41" s="813"/>
      <c r="I41" s="827"/>
      <c r="J41" s="826"/>
      <c r="K41" s="813"/>
      <c r="L41" s="814"/>
      <c r="M41" s="273"/>
      <c r="N41" s="175"/>
    </row>
    <row r="42" spans="1:14" ht="16.5" customHeight="1">
      <c r="A42" s="175"/>
      <c r="B42" s="271"/>
      <c r="C42" s="898"/>
      <c r="D42" s="833"/>
      <c r="E42" s="834"/>
      <c r="F42" s="835"/>
      <c r="G42" s="833"/>
      <c r="H42" s="834"/>
      <c r="I42" s="835"/>
      <c r="J42" s="833"/>
      <c r="K42" s="834"/>
      <c r="L42" s="899"/>
      <c r="M42" s="273"/>
      <c r="N42" s="175"/>
    </row>
    <row r="43" spans="1:14" ht="16.5" customHeight="1">
      <c r="A43" s="175"/>
      <c r="B43" s="271"/>
      <c r="C43" s="893" t="s">
        <v>207</v>
      </c>
      <c r="D43" s="823"/>
      <c r="E43" s="824"/>
      <c r="F43" s="825"/>
      <c r="G43" s="823"/>
      <c r="H43" s="824"/>
      <c r="I43" s="825"/>
      <c r="J43" s="823"/>
      <c r="K43" s="824"/>
      <c r="L43" s="896"/>
      <c r="M43" s="273"/>
      <c r="N43" s="175"/>
    </row>
    <row r="44" spans="1:14" ht="16.5" customHeight="1">
      <c r="A44" s="175"/>
      <c r="B44" s="271"/>
      <c r="C44" s="894"/>
      <c r="D44" s="826"/>
      <c r="E44" s="813"/>
      <c r="F44" s="827"/>
      <c r="G44" s="826"/>
      <c r="H44" s="813"/>
      <c r="I44" s="827"/>
      <c r="J44" s="826"/>
      <c r="K44" s="813"/>
      <c r="L44" s="814"/>
      <c r="M44" s="273"/>
      <c r="N44" s="175"/>
    </row>
    <row r="45" spans="1:14" ht="16.5" customHeight="1">
      <c r="A45" s="175"/>
      <c r="B45" s="271"/>
      <c r="C45" s="894"/>
      <c r="D45" s="826"/>
      <c r="E45" s="813"/>
      <c r="F45" s="827"/>
      <c r="G45" s="826"/>
      <c r="H45" s="813"/>
      <c r="I45" s="827"/>
      <c r="J45" s="826"/>
      <c r="K45" s="813"/>
      <c r="L45" s="814"/>
      <c r="M45" s="273"/>
      <c r="N45" s="175"/>
    </row>
    <row r="46" spans="1:14" ht="16.5" customHeight="1">
      <c r="A46" s="175"/>
      <c r="B46" s="271"/>
      <c r="C46" s="894"/>
      <c r="D46" s="826"/>
      <c r="E46" s="813"/>
      <c r="F46" s="827"/>
      <c r="G46" s="826"/>
      <c r="H46" s="813"/>
      <c r="I46" s="827"/>
      <c r="J46" s="826"/>
      <c r="K46" s="813"/>
      <c r="L46" s="814"/>
      <c r="M46" s="273"/>
      <c r="N46" s="175"/>
    </row>
    <row r="47" spans="1:14" ht="16.5" customHeight="1">
      <c r="A47" s="175"/>
      <c r="B47" s="271"/>
      <c r="C47" s="894"/>
      <c r="D47" s="826"/>
      <c r="E47" s="813"/>
      <c r="F47" s="827"/>
      <c r="G47" s="826"/>
      <c r="H47" s="813"/>
      <c r="I47" s="827"/>
      <c r="J47" s="826"/>
      <c r="K47" s="813"/>
      <c r="L47" s="814"/>
      <c r="M47" s="273"/>
      <c r="N47" s="175"/>
    </row>
    <row r="48" spans="1:14" ht="16.5" customHeight="1">
      <c r="A48" s="175"/>
      <c r="B48" s="271"/>
      <c r="C48" s="894"/>
      <c r="D48" s="826"/>
      <c r="E48" s="813"/>
      <c r="F48" s="827"/>
      <c r="G48" s="826"/>
      <c r="H48" s="813"/>
      <c r="I48" s="827"/>
      <c r="J48" s="826"/>
      <c r="K48" s="813"/>
      <c r="L48" s="814"/>
      <c r="M48" s="273"/>
      <c r="N48" s="175"/>
    </row>
    <row r="49" spans="1:14" ht="16.5" customHeight="1">
      <c r="A49" s="175"/>
      <c r="B49" s="271"/>
      <c r="C49" s="894"/>
      <c r="D49" s="826"/>
      <c r="E49" s="813"/>
      <c r="F49" s="827"/>
      <c r="G49" s="826"/>
      <c r="H49" s="813"/>
      <c r="I49" s="827"/>
      <c r="J49" s="826"/>
      <c r="K49" s="813"/>
      <c r="L49" s="814"/>
      <c r="M49" s="273"/>
      <c r="N49" s="175"/>
    </row>
    <row r="50" spans="1:14" ht="16.5" customHeight="1">
      <c r="A50" s="175"/>
      <c r="B50" s="271"/>
      <c r="C50" s="894"/>
      <c r="D50" s="826"/>
      <c r="E50" s="813"/>
      <c r="F50" s="827"/>
      <c r="G50" s="826"/>
      <c r="H50" s="813"/>
      <c r="I50" s="827"/>
      <c r="J50" s="826"/>
      <c r="K50" s="813"/>
      <c r="L50" s="814"/>
      <c r="M50" s="273"/>
      <c r="N50" s="175"/>
    </row>
    <row r="51" spans="1:14" ht="16.5" customHeight="1">
      <c r="A51" s="175"/>
      <c r="B51" s="271"/>
      <c r="C51" s="894"/>
      <c r="D51" s="826"/>
      <c r="E51" s="813"/>
      <c r="F51" s="827"/>
      <c r="G51" s="826"/>
      <c r="H51" s="813"/>
      <c r="I51" s="827"/>
      <c r="J51" s="826"/>
      <c r="K51" s="813"/>
      <c r="L51" s="814"/>
      <c r="M51" s="273"/>
      <c r="N51" s="175"/>
    </row>
    <row r="52" spans="1:14" ht="16.5" customHeight="1">
      <c r="A52" s="175"/>
      <c r="B52" s="271"/>
      <c r="C52" s="894"/>
      <c r="D52" s="826"/>
      <c r="E52" s="813"/>
      <c r="F52" s="827"/>
      <c r="G52" s="826"/>
      <c r="H52" s="813"/>
      <c r="I52" s="827"/>
      <c r="J52" s="826"/>
      <c r="K52" s="813"/>
      <c r="L52" s="814"/>
      <c r="M52" s="273"/>
      <c r="N52" s="175"/>
    </row>
    <row r="53" spans="1:14" ht="16.5" customHeight="1">
      <c r="A53" s="175"/>
      <c r="B53" s="271"/>
      <c r="C53" s="894"/>
      <c r="D53" s="826"/>
      <c r="E53" s="813"/>
      <c r="F53" s="827"/>
      <c r="G53" s="826"/>
      <c r="H53" s="813"/>
      <c r="I53" s="827"/>
      <c r="J53" s="826"/>
      <c r="K53" s="813"/>
      <c r="L53" s="814"/>
      <c r="M53" s="273"/>
      <c r="N53" s="175"/>
    </row>
    <row r="54" spans="1:14" ht="16.5" customHeight="1">
      <c r="A54" s="175"/>
      <c r="B54" s="271"/>
      <c r="C54" s="894"/>
      <c r="D54" s="826"/>
      <c r="E54" s="813"/>
      <c r="F54" s="827"/>
      <c r="G54" s="826"/>
      <c r="H54" s="813"/>
      <c r="I54" s="827"/>
      <c r="J54" s="826"/>
      <c r="K54" s="813"/>
      <c r="L54" s="814"/>
      <c r="M54" s="273"/>
      <c r="N54" s="175"/>
    </row>
    <row r="55" spans="1:14" ht="16.5" customHeight="1">
      <c r="A55" s="175"/>
      <c r="B55" s="271"/>
      <c r="C55" s="894"/>
      <c r="D55" s="826"/>
      <c r="E55" s="813"/>
      <c r="F55" s="827"/>
      <c r="G55" s="826"/>
      <c r="H55" s="813"/>
      <c r="I55" s="827"/>
      <c r="J55" s="826"/>
      <c r="K55" s="813"/>
      <c r="L55" s="814"/>
      <c r="M55" s="273"/>
      <c r="N55" s="175"/>
    </row>
    <row r="56" spans="1:14" ht="16.5" customHeight="1">
      <c r="A56" s="175"/>
      <c r="B56" s="271"/>
      <c r="C56" s="894"/>
      <c r="D56" s="826"/>
      <c r="E56" s="813"/>
      <c r="F56" s="827"/>
      <c r="G56" s="826"/>
      <c r="H56" s="813"/>
      <c r="I56" s="827"/>
      <c r="J56" s="826"/>
      <c r="K56" s="813"/>
      <c r="L56" s="814"/>
      <c r="M56" s="273"/>
      <c r="N56" s="175"/>
    </row>
    <row r="57" spans="1:14" ht="16.5" customHeight="1">
      <c r="A57" s="175"/>
      <c r="B57" s="271"/>
      <c r="C57" s="898"/>
      <c r="D57" s="833"/>
      <c r="E57" s="834"/>
      <c r="F57" s="835"/>
      <c r="G57" s="833"/>
      <c r="H57" s="834"/>
      <c r="I57" s="835"/>
      <c r="J57" s="833"/>
      <c r="K57" s="834"/>
      <c r="L57" s="899"/>
      <c r="M57" s="273"/>
      <c r="N57" s="175"/>
    </row>
    <row r="58" spans="1:14" ht="16.5" customHeight="1">
      <c r="A58" s="175"/>
      <c r="B58" s="271"/>
      <c r="C58" s="893" t="s">
        <v>208</v>
      </c>
      <c r="D58" s="823"/>
      <c r="E58" s="824"/>
      <c r="F58" s="825"/>
      <c r="G58" s="823"/>
      <c r="H58" s="824"/>
      <c r="I58" s="825"/>
      <c r="J58" s="823"/>
      <c r="K58" s="824"/>
      <c r="L58" s="896"/>
      <c r="M58" s="272"/>
      <c r="N58" s="175"/>
    </row>
    <row r="59" spans="1:14" ht="16.5" customHeight="1">
      <c r="A59" s="175"/>
      <c r="B59" s="271"/>
      <c r="C59" s="894"/>
      <c r="D59" s="826"/>
      <c r="E59" s="813"/>
      <c r="F59" s="827"/>
      <c r="G59" s="826"/>
      <c r="H59" s="813"/>
      <c r="I59" s="827"/>
      <c r="J59" s="826"/>
      <c r="K59" s="813"/>
      <c r="L59" s="814"/>
      <c r="M59" s="272"/>
      <c r="N59" s="175"/>
    </row>
    <row r="60" spans="1:14" ht="16.5" customHeight="1">
      <c r="A60" s="175"/>
      <c r="B60" s="271"/>
      <c r="C60" s="894"/>
      <c r="D60" s="826"/>
      <c r="E60" s="813"/>
      <c r="F60" s="827"/>
      <c r="G60" s="826"/>
      <c r="H60" s="813"/>
      <c r="I60" s="827"/>
      <c r="J60" s="826"/>
      <c r="K60" s="813"/>
      <c r="L60" s="814"/>
      <c r="M60" s="272"/>
      <c r="N60" s="175"/>
    </row>
    <row r="61" spans="1:14" ht="16.5" customHeight="1">
      <c r="A61" s="175"/>
      <c r="B61" s="271"/>
      <c r="C61" s="894"/>
      <c r="D61" s="826"/>
      <c r="E61" s="813"/>
      <c r="F61" s="827"/>
      <c r="G61" s="826"/>
      <c r="H61" s="813"/>
      <c r="I61" s="827"/>
      <c r="J61" s="826"/>
      <c r="K61" s="813"/>
      <c r="L61" s="814"/>
      <c r="M61" s="272"/>
      <c r="N61" s="175"/>
    </row>
    <row r="62" spans="1:14" ht="16.5" customHeight="1">
      <c r="A62" s="175"/>
      <c r="B62" s="271"/>
      <c r="C62" s="894"/>
      <c r="D62" s="826"/>
      <c r="E62" s="813"/>
      <c r="F62" s="827"/>
      <c r="G62" s="826"/>
      <c r="H62" s="813"/>
      <c r="I62" s="827"/>
      <c r="J62" s="826"/>
      <c r="K62" s="813"/>
      <c r="L62" s="814"/>
      <c r="M62" s="272"/>
      <c r="N62" s="175"/>
    </row>
    <row r="63" spans="1:14" ht="16.5" customHeight="1">
      <c r="A63" s="175"/>
      <c r="B63" s="271"/>
      <c r="C63" s="894"/>
      <c r="D63" s="826"/>
      <c r="E63" s="813"/>
      <c r="F63" s="827"/>
      <c r="G63" s="826"/>
      <c r="H63" s="813"/>
      <c r="I63" s="827"/>
      <c r="J63" s="826"/>
      <c r="K63" s="813"/>
      <c r="L63" s="814"/>
      <c r="M63" s="272"/>
      <c r="N63" s="175"/>
    </row>
    <row r="64" spans="1:14" ht="16.5" customHeight="1">
      <c r="A64" s="175"/>
      <c r="B64" s="271"/>
      <c r="C64" s="894"/>
      <c r="D64" s="826"/>
      <c r="E64" s="813"/>
      <c r="F64" s="827"/>
      <c r="G64" s="826"/>
      <c r="H64" s="813"/>
      <c r="I64" s="827"/>
      <c r="J64" s="826"/>
      <c r="K64" s="813"/>
      <c r="L64" s="814"/>
      <c r="M64" s="272"/>
      <c r="N64" s="175"/>
    </row>
    <row r="65" spans="1:14" ht="16.5" customHeight="1">
      <c r="A65" s="175"/>
      <c r="B65" s="271"/>
      <c r="C65" s="894"/>
      <c r="D65" s="826"/>
      <c r="E65" s="813"/>
      <c r="F65" s="827"/>
      <c r="G65" s="826"/>
      <c r="H65" s="813"/>
      <c r="I65" s="827"/>
      <c r="J65" s="826"/>
      <c r="K65" s="813"/>
      <c r="L65" s="814"/>
      <c r="M65" s="272"/>
      <c r="N65" s="175"/>
    </row>
    <row r="66" spans="1:14" ht="16.5" customHeight="1">
      <c r="A66" s="175"/>
      <c r="B66" s="271"/>
      <c r="C66" s="894"/>
      <c r="D66" s="826"/>
      <c r="E66" s="813"/>
      <c r="F66" s="827"/>
      <c r="G66" s="826"/>
      <c r="H66" s="813"/>
      <c r="I66" s="827"/>
      <c r="J66" s="826"/>
      <c r="K66" s="813"/>
      <c r="L66" s="814"/>
      <c r="M66" s="273"/>
      <c r="N66" s="175"/>
    </row>
    <row r="67" spans="1:14" ht="16.5" customHeight="1">
      <c r="A67" s="175"/>
      <c r="B67" s="271"/>
      <c r="C67" s="894"/>
      <c r="D67" s="826"/>
      <c r="E67" s="813"/>
      <c r="F67" s="827"/>
      <c r="G67" s="826"/>
      <c r="H67" s="813"/>
      <c r="I67" s="827"/>
      <c r="J67" s="826"/>
      <c r="K67" s="813"/>
      <c r="L67" s="814"/>
      <c r="M67" s="273"/>
      <c r="N67" s="175"/>
    </row>
    <row r="68" spans="1:14" ht="16.5" customHeight="1">
      <c r="A68" s="175"/>
      <c r="B68" s="271"/>
      <c r="C68" s="894"/>
      <c r="D68" s="826"/>
      <c r="E68" s="813"/>
      <c r="F68" s="827"/>
      <c r="G68" s="826"/>
      <c r="H68" s="813"/>
      <c r="I68" s="827"/>
      <c r="J68" s="826"/>
      <c r="K68" s="813"/>
      <c r="L68" s="814"/>
      <c r="M68" s="273"/>
      <c r="N68" s="175"/>
    </row>
    <row r="69" spans="1:14" ht="16.5" customHeight="1">
      <c r="A69" s="175"/>
      <c r="B69" s="271"/>
      <c r="C69" s="894"/>
      <c r="D69" s="826"/>
      <c r="E69" s="813"/>
      <c r="F69" s="827"/>
      <c r="G69" s="826"/>
      <c r="H69" s="813"/>
      <c r="I69" s="827"/>
      <c r="J69" s="826"/>
      <c r="K69" s="813"/>
      <c r="L69" s="814"/>
      <c r="M69" s="273"/>
      <c r="N69" s="175"/>
    </row>
    <row r="70" spans="1:14" ht="16.5" customHeight="1">
      <c r="A70" s="175"/>
      <c r="B70" s="271"/>
      <c r="C70" s="894"/>
      <c r="D70" s="826"/>
      <c r="E70" s="813"/>
      <c r="F70" s="827"/>
      <c r="G70" s="826"/>
      <c r="H70" s="813"/>
      <c r="I70" s="827"/>
      <c r="J70" s="826"/>
      <c r="K70" s="813"/>
      <c r="L70" s="814"/>
      <c r="M70" s="273"/>
      <c r="N70" s="175"/>
    </row>
    <row r="71" spans="1:14" ht="16.5" customHeight="1">
      <c r="A71" s="175"/>
      <c r="B71" s="271"/>
      <c r="C71" s="894"/>
      <c r="D71" s="826"/>
      <c r="E71" s="813"/>
      <c r="F71" s="827"/>
      <c r="G71" s="826"/>
      <c r="H71" s="813"/>
      <c r="I71" s="827"/>
      <c r="J71" s="826"/>
      <c r="K71" s="813"/>
      <c r="L71" s="814"/>
      <c r="M71" s="273"/>
      <c r="N71" s="175"/>
    </row>
    <row r="72" spans="1:14" ht="16.5" customHeight="1" thickBot="1">
      <c r="A72" s="175"/>
      <c r="B72" s="271"/>
      <c r="C72" s="895"/>
      <c r="D72" s="828"/>
      <c r="E72" s="816"/>
      <c r="F72" s="829"/>
      <c r="G72" s="828"/>
      <c r="H72" s="816"/>
      <c r="I72" s="829"/>
      <c r="J72" s="828"/>
      <c r="K72" s="816"/>
      <c r="L72" s="817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53" t="s">
        <v>181</v>
      </c>
      <c r="F77" s="818"/>
      <c r="G77" s="654"/>
      <c r="H77" s="654"/>
      <c r="I77" s="654"/>
      <c r="J77" s="655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56"/>
      <c r="F78" s="657"/>
      <c r="G78" s="657"/>
      <c r="H78" s="657"/>
      <c r="I78" s="657"/>
      <c r="J78" s="658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56"/>
      <c r="F79" s="657"/>
      <c r="G79" s="657"/>
      <c r="H79" s="657"/>
      <c r="I79" s="657"/>
      <c r="J79" s="658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59"/>
      <c r="F80" s="660"/>
      <c r="G80" s="660"/>
      <c r="H80" s="660"/>
      <c r="I80" s="660"/>
      <c r="J80" s="661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0" t="s">
        <v>180</v>
      </c>
      <c r="G81" s="820"/>
      <c r="H81" s="819" t="str">
        <f>H7</f>
        <v>LB11319</v>
      </c>
      <c r="I81" s="819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62"/>
      <c r="D82" s="662"/>
      <c r="E82" s="662"/>
      <c r="F82" s="662"/>
      <c r="G82" s="662"/>
      <c r="H82" s="662"/>
      <c r="I82" s="662"/>
      <c r="J82" s="662"/>
      <c r="K82" s="662"/>
      <c r="L82" s="662"/>
      <c r="M82" s="663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87" t="s">
        <v>522</v>
      </c>
      <c r="D85" s="888"/>
      <c r="E85" s="888"/>
      <c r="F85" s="888"/>
      <c r="G85" s="888"/>
      <c r="H85" s="888"/>
      <c r="I85" s="888"/>
      <c r="J85" s="888"/>
      <c r="K85" s="888"/>
      <c r="L85" s="889"/>
      <c r="M85" s="272"/>
      <c r="N85" s="175"/>
    </row>
    <row r="86" spans="1:16" ht="16.5" customHeight="1">
      <c r="A86" s="175"/>
      <c r="B86" s="271"/>
      <c r="C86" s="280"/>
      <c r="D86" s="890" t="s">
        <v>244</v>
      </c>
      <c r="E86" s="891"/>
      <c r="F86" s="892"/>
      <c r="G86" s="890" t="s">
        <v>246</v>
      </c>
      <c r="H86" s="891"/>
      <c r="I86" s="892"/>
      <c r="J86" s="890" t="s">
        <v>245</v>
      </c>
      <c r="K86" s="891"/>
      <c r="L86" s="900"/>
      <c r="M86" s="272"/>
      <c r="N86" s="175"/>
    </row>
    <row r="87" spans="1:16" ht="16.5" customHeight="1">
      <c r="A87" s="175"/>
      <c r="B87" s="271"/>
      <c r="C87" s="893" t="s">
        <v>242</v>
      </c>
      <c r="D87" s="823"/>
      <c r="E87" s="824"/>
      <c r="F87" s="825"/>
      <c r="G87" s="823"/>
      <c r="H87" s="824"/>
      <c r="I87" s="825"/>
      <c r="J87" s="823"/>
      <c r="K87" s="824"/>
      <c r="L87" s="896"/>
      <c r="M87" s="273"/>
      <c r="N87" s="175"/>
      <c r="P87" s="284" t="s">
        <v>425</v>
      </c>
    </row>
    <row r="88" spans="1:16" ht="16.5" customHeight="1">
      <c r="A88" s="175"/>
      <c r="B88" s="271"/>
      <c r="C88" s="894"/>
      <c r="D88" s="826"/>
      <c r="E88" s="813"/>
      <c r="F88" s="827"/>
      <c r="G88" s="826"/>
      <c r="H88" s="813"/>
      <c r="I88" s="827"/>
      <c r="J88" s="826"/>
      <c r="K88" s="813"/>
      <c r="L88" s="814"/>
      <c r="M88" s="273"/>
      <c r="N88" s="175"/>
      <c r="P88" s="316" t="s">
        <v>441</v>
      </c>
    </row>
    <row r="89" spans="1:16" ht="16.5" customHeight="1">
      <c r="A89" s="175"/>
      <c r="B89" s="271"/>
      <c r="C89" s="894"/>
      <c r="D89" s="826"/>
      <c r="E89" s="813"/>
      <c r="F89" s="827"/>
      <c r="G89" s="826"/>
      <c r="H89" s="813"/>
      <c r="I89" s="827"/>
      <c r="J89" s="826"/>
      <c r="K89" s="813"/>
      <c r="L89" s="814"/>
      <c r="M89" s="273"/>
      <c r="N89" s="175"/>
    </row>
    <row r="90" spans="1:16" ht="16.5" customHeight="1">
      <c r="A90" s="175"/>
      <c r="B90" s="271"/>
      <c r="C90" s="894"/>
      <c r="D90" s="826"/>
      <c r="E90" s="813"/>
      <c r="F90" s="827"/>
      <c r="G90" s="826"/>
      <c r="H90" s="813"/>
      <c r="I90" s="827"/>
      <c r="J90" s="826"/>
      <c r="K90" s="813"/>
      <c r="L90" s="814"/>
      <c r="M90" s="273"/>
      <c r="N90" s="175"/>
    </row>
    <row r="91" spans="1:16" ht="16.5" customHeight="1">
      <c r="A91" s="175"/>
      <c r="B91" s="271"/>
      <c r="C91" s="894"/>
      <c r="D91" s="826"/>
      <c r="E91" s="813"/>
      <c r="F91" s="827"/>
      <c r="G91" s="826"/>
      <c r="H91" s="813"/>
      <c r="I91" s="827"/>
      <c r="J91" s="826"/>
      <c r="K91" s="813"/>
      <c r="L91" s="814"/>
      <c r="M91" s="273"/>
      <c r="N91" s="175"/>
    </row>
    <row r="92" spans="1:16" ht="16.5" customHeight="1">
      <c r="A92" s="175"/>
      <c r="B92" s="271"/>
      <c r="C92" s="894"/>
      <c r="D92" s="826"/>
      <c r="E92" s="813"/>
      <c r="F92" s="827"/>
      <c r="G92" s="826"/>
      <c r="H92" s="813"/>
      <c r="I92" s="827"/>
      <c r="J92" s="826"/>
      <c r="K92" s="813"/>
      <c r="L92" s="814"/>
      <c r="M92" s="273"/>
      <c r="N92" s="175"/>
    </row>
    <row r="93" spans="1:16" ht="16.5" customHeight="1">
      <c r="A93" s="175"/>
      <c r="B93" s="271"/>
      <c r="C93" s="894"/>
      <c r="D93" s="826"/>
      <c r="E93" s="813"/>
      <c r="F93" s="827"/>
      <c r="G93" s="826"/>
      <c r="H93" s="813"/>
      <c r="I93" s="827"/>
      <c r="J93" s="826"/>
      <c r="K93" s="813"/>
      <c r="L93" s="814"/>
      <c r="M93" s="273"/>
      <c r="N93" s="175"/>
    </row>
    <row r="94" spans="1:16" ht="16.5" customHeight="1">
      <c r="A94" s="175"/>
      <c r="B94" s="271"/>
      <c r="C94" s="894"/>
      <c r="D94" s="826"/>
      <c r="E94" s="813"/>
      <c r="F94" s="827"/>
      <c r="G94" s="826"/>
      <c r="H94" s="813"/>
      <c r="I94" s="827"/>
      <c r="J94" s="826"/>
      <c r="K94" s="813"/>
      <c r="L94" s="814"/>
      <c r="M94" s="273"/>
      <c r="N94" s="175"/>
    </row>
    <row r="95" spans="1:16" ht="16.5" customHeight="1">
      <c r="A95" s="175"/>
      <c r="B95" s="271"/>
      <c r="C95" s="894"/>
      <c r="D95" s="826"/>
      <c r="E95" s="813"/>
      <c r="F95" s="827"/>
      <c r="G95" s="826"/>
      <c r="H95" s="813"/>
      <c r="I95" s="827"/>
      <c r="J95" s="826"/>
      <c r="K95" s="813"/>
      <c r="L95" s="814"/>
      <c r="M95" s="273"/>
      <c r="N95" s="175"/>
    </row>
    <row r="96" spans="1:16" ht="16.5" customHeight="1">
      <c r="A96" s="175"/>
      <c r="B96" s="271"/>
      <c r="C96" s="894"/>
      <c r="D96" s="826"/>
      <c r="E96" s="813"/>
      <c r="F96" s="827"/>
      <c r="G96" s="826"/>
      <c r="H96" s="813"/>
      <c r="I96" s="827"/>
      <c r="J96" s="826"/>
      <c r="K96" s="813"/>
      <c r="L96" s="814"/>
      <c r="M96" s="273"/>
      <c r="N96" s="175"/>
    </row>
    <row r="97" spans="1:14" ht="16.5" customHeight="1">
      <c r="A97" s="175"/>
      <c r="B97" s="271"/>
      <c r="C97" s="894"/>
      <c r="D97" s="826"/>
      <c r="E97" s="813"/>
      <c r="F97" s="827"/>
      <c r="G97" s="826"/>
      <c r="H97" s="813"/>
      <c r="I97" s="827"/>
      <c r="J97" s="826"/>
      <c r="K97" s="813"/>
      <c r="L97" s="814"/>
      <c r="M97" s="273"/>
      <c r="N97" s="175"/>
    </row>
    <row r="98" spans="1:14" ht="16.5" customHeight="1">
      <c r="A98" s="175"/>
      <c r="B98" s="271"/>
      <c r="C98" s="894"/>
      <c r="D98" s="826"/>
      <c r="E98" s="813"/>
      <c r="F98" s="827"/>
      <c r="G98" s="826"/>
      <c r="H98" s="813"/>
      <c r="I98" s="827"/>
      <c r="J98" s="826"/>
      <c r="K98" s="813"/>
      <c r="L98" s="814"/>
      <c r="M98" s="273"/>
      <c r="N98" s="175"/>
    </row>
    <row r="99" spans="1:14" ht="16.5" customHeight="1">
      <c r="A99" s="175"/>
      <c r="B99" s="271"/>
      <c r="C99" s="894"/>
      <c r="D99" s="826"/>
      <c r="E99" s="813"/>
      <c r="F99" s="827"/>
      <c r="G99" s="826"/>
      <c r="H99" s="813"/>
      <c r="I99" s="827"/>
      <c r="J99" s="826"/>
      <c r="K99" s="813"/>
      <c r="L99" s="814"/>
      <c r="M99" s="274"/>
      <c r="N99" s="175"/>
    </row>
    <row r="100" spans="1:14" ht="16.5" customHeight="1">
      <c r="A100" s="175"/>
      <c r="B100" s="271"/>
      <c r="C100" s="894"/>
      <c r="D100" s="826"/>
      <c r="E100" s="813"/>
      <c r="F100" s="827"/>
      <c r="G100" s="826"/>
      <c r="H100" s="813"/>
      <c r="I100" s="827"/>
      <c r="J100" s="826"/>
      <c r="K100" s="813"/>
      <c r="L100" s="814"/>
      <c r="M100" s="272"/>
      <c r="N100" s="175"/>
    </row>
    <row r="101" spans="1:14" ht="16.5" customHeight="1">
      <c r="A101" s="175"/>
      <c r="B101" s="271"/>
      <c r="C101" s="898"/>
      <c r="D101" s="833"/>
      <c r="E101" s="834"/>
      <c r="F101" s="835"/>
      <c r="G101" s="833"/>
      <c r="H101" s="834"/>
      <c r="I101" s="835"/>
      <c r="J101" s="833"/>
      <c r="K101" s="834"/>
      <c r="L101" s="899"/>
      <c r="M101" s="272"/>
      <c r="N101" s="175"/>
    </row>
    <row r="102" spans="1:14" ht="16.5" customHeight="1">
      <c r="A102" s="175"/>
      <c r="B102" s="271"/>
      <c r="C102" s="893" t="s">
        <v>206</v>
      </c>
      <c r="D102" s="823"/>
      <c r="E102" s="824"/>
      <c r="F102" s="825"/>
      <c r="G102" s="823"/>
      <c r="H102" s="824"/>
      <c r="I102" s="825"/>
      <c r="J102" s="823"/>
      <c r="K102" s="824"/>
      <c r="L102" s="896"/>
      <c r="M102" s="273"/>
      <c r="N102" s="175"/>
    </row>
    <row r="103" spans="1:14" ht="16.5" customHeight="1">
      <c r="A103" s="175"/>
      <c r="B103" s="271"/>
      <c r="C103" s="894"/>
      <c r="D103" s="826"/>
      <c r="E103" s="813"/>
      <c r="F103" s="827"/>
      <c r="G103" s="826"/>
      <c r="H103" s="813"/>
      <c r="I103" s="827"/>
      <c r="J103" s="826"/>
      <c r="K103" s="813"/>
      <c r="L103" s="814"/>
      <c r="M103" s="273"/>
      <c r="N103" s="175"/>
    </row>
    <row r="104" spans="1:14" ht="16.5" customHeight="1">
      <c r="A104" s="175"/>
      <c r="B104" s="271"/>
      <c r="C104" s="894"/>
      <c r="D104" s="826"/>
      <c r="E104" s="813"/>
      <c r="F104" s="827"/>
      <c r="G104" s="826"/>
      <c r="H104" s="813"/>
      <c r="I104" s="827"/>
      <c r="J104" s="826"/>
      <c r="K104" s="813"/>
      <c r="L104" s="814"/>
      <c r="M104" s="274"/>
      <c r="N104" s="175"/>
    </row>
    <row r="105" spans="1:14" ht="16.5" customHeight="1">
      <c r="A105" s="175"/>
      <c r="B105" s="271"/>
      <c r="C105" s="894"/>
      <c r="D105" s="826"/>
      <c r="E105" s="813"/>
      <c r="F105" s="827"/>
      <c r="G105" s="826"/>
      <c r="H105" s="813"/>
      <c r="I105" s="827"/>
      <c r="J105" s="826"/>
      <c r="K105" s="813"/>
      <c r="L105" s="814"/>
      <c r="M105" s="274"/>
      <c r="N105" s="175"/>
    </row>
    <row r="106" spans="1:14" ht="16.5" customHeight="1">
      <c r="A106" s="175"/>
      <c r="B106" s="271"/>
      <c r="C106" s="894"/>
      <c r="D106" s="826"/>
      <c r="E106" s="813"/>
      <c r="F106" s="827"/>
      <c r="G106" s="826"/>
      <c r="H106" s="813"/>
      <c r="I106" s="827"/>
      <c r="J106" s="826"/>
      <c r="K106" s="813"/>
      <c r="L106" s="814"/>
      <c r="M106" s="274"/>
      <c r="N106" s="175"/>
    </row>
    <row r="107" spans="1:14" ht="16.5" customHeight="1">
      <c r="A107" s="175"/>
      <c r="B107" s="271"/>
      <c r="C107" s="894"/>
      <c r="D107" s="826"/>
      <c r="E107" s="813"/>
      <c r="F107" s="827"/>
      <c r="G107" s="826"/>
      <c r="H107" s="813"/>
      <c r="I107" s="827"/>
      <c r="J107" s="826"/>
      <c r="K107" s="813"/>
      <c r="L107" s="814"/>
      <c r="M107" s="274"/>
      <c r="N107" s="175"/>
    </row>
    <row r="108" spans="1:14" ht="16.5" customHeight="1">
      <c r="A108" s="175"/>
      <c r="B108" s="271"/>
      <c r="C108" s="894"/>
      <c r="D108" s="826"/>
      <c r="E108" s="813"/>
      <c r="F108" s="827"/>
      <c r="G108" s="826"/>
      <c r="H108" s="813"/>
      <c r="I108" s="827"/>
      <c r="J108" s="826"/>
      <c r="K108" s="813"/>
      <c r="L108" s="814"/>
      <c r="M108" s="274"/>
      <c r="N108" s="175"/>
    </row>
    <row r="109" spans="1:14" ht="16.5" customHeight="1">
      <c r="A109" s="175"/>
      <c r="B109" s="275"/>
      <c r="C109" s="894"/>
      <c r="D109" s="826"/>
      <c r="E109" s="813"/>
      <c r="F109" s="827"/>
      <c r="G109" s="826"/>
      <c r="H109" s="813"/>
      <c r="I109" s="827"/>
      <c r="J109" s="826"/>
      <c r="K109" s="813"/>
      <c r="L109" s="814"/>
      <c r="M109" s="276"/>
      <c r="N109" s="175"/>
    </row>
    <row r="110" spans="1:14" ht="16.5" customHeight="1">
      <c r="A110" s="175"/>
      <c r="B110" s="275"/>
      <c r="C110" s="894"/>
      <c r="D110" s="826"/>
      <c r="E110" s="813"/>
      <c r="F110" s="827"/>
      <c r="G110" s="826"/>
      <c r="H110" s="813"/>
      <c r="I110" s="827"/>
      <c r="J110" s="826"/>
      <c r="K110" s="813"/>
      <c r="L110" s="814"/>
      <c r="M110" s="276"/>
      <c r="N110" s="175"/>
    </row>
    <row r="111" spans="1:14" ht="16.5" customHeight="1">
      <c r="A111" s="175"/>
      <c r="B111" s="275"/>
      <c r="C111" s="894"/>
      <c r="D111" s="826"/>
      <c r="E111" s="813"/>
      <c r="F111" s="827"/>
      <c r="G111" s="826"/>
      <c r="H111" s="813"/>
      <c r="I111" s="827"/>
      <c r="J111" s="826"/>
      <c r="K111" s="813"/>
      <c r="L111" s="814"/>
      <c r="M111" s="276"/>
      <c r="N111" s="175"/>
    </row>
    <row r="112" spans="1:14" ht="16.5" customHeight="1">
      <c r="A112" s="175"/>
      <c r="B112" s="271"/>
      <c r="C112" s="894"/>
      <c r="D112" s="826"/>
      <c r="E112" s="813"/>
      <c r="F112" s="827"/>
      <c r="G112" s="826"/>
      <c r="H112" s="813"/>
      <c r="I112" s="827"/>
      <c r="J112" s="826"/>
      <c r="K112" s="813"/>
      <c r="L112" s="814"/>
      <c r="M112" s="272"/>
      <c r="N112" s="175"/>
    </row>
    <row r="113" spans="1:14" ht="16.5" customHeight="1">
      <c r="A113" s="175"/>
      <c r="B113" s="271"/>
      <c r="C113" s="894"/>
      <c r="D113" s="826"/>
      <c r="E113" s="813"/>
      <c r="F113" s="827"/>
      <c r="G113" s="826"/>
      <c r="H113" s="813"/>
      <c r="I113" s="827"/>
      <c r="J113" s="826"/>
      <c r="K113" s="813"/>
      <c r="L113" s="814"/>
      <c r="M113" s="272"/>
      <c r="N113" s="175"/>
    </row>
    <row r="114" spans="1:14" ht="16.5" customHeight="1">
      <c r="A114" s="175"/>
      <c r="B114" s="271"/>
      <c r="C114" s="894"/>
      <c r="D114" s="826"/>
      <c r="E114" s="813"/>
      <c r="F114" s="827"/>
      <c r="G114" s="826"/>
      <c r="H114" s="813"/>
      <c r="I114" s="827"/>
      <c r="J114" s="826"/>
      <c r="K114" s="813"/>
      <c r="L114" s="814"/>
      <c r="M114" s="272"/>
      <c r="N114" s="175"/>
    </row>
    <row r="115" spans="1:14" ht="16.5" customHeight="1">
      <c r="A115" s="175"/>
      <c r="B115" s="271"/>
      <c r="C115" s="894"/>
      <c r="D115" s="826"/>
      <c r="E115" s="813"/>
      <c r="F115" s="827"/>
      <c r="G115" s="826"/>
      <c r="H115" s="813"/>
      <c r="I115" s="827"/>
      <c r="J115" s="826"/>
      <c r="K115" s="813"/>
      <c r="L115" s="814"/>
      <c r="M115" s="273"/>
      <c r="N115" s="175"/>
    </row>
    <row r="116" spans="1:14" ht="16.5" customHeight="1">
      <c r="A116" s="175"/>
      <c r="B116" s="271"/>
      <c r="C116" s="898"/>
      <c r="D116" s="833"/>
      <c r="E116" s="834"/>
      <c r="F116" s="835"/>
      <c r="G116" s="833"/>
      <c r="H116" s="834"/>
      <c r="I116" s="835"/>
      <c r="J116" s="833"/>
      <c r="K116" s="834"/>
      <c r="L116" s="899"/>
      <c r="M116" s="273"/>
      <c r="N116" s="175"/>
    </row>
    <row r="117" spans="1:14" ht="16.5" customHeight="1">
      <c r="A117" s="175"/>
      <c r="B117" s="271"/>
      <c r="C117" s="893" t="s">
        <v>207</v>
      </c>
      <c r="D117" s="823"/>
      <c r="E117" s="824"/>
      <c r="F117" s="825"/>
      <c r="G117" s="823"/>
      <c r="H117" s="824"/>
      <c r="I117" s="825"/>
      <c r="J117" s="823"/>
      <c r="K117" s="824"/>
      <c r="L117" s="896"/>
      <c r="M117" s="273"/>
      <c r="N117" s="175"/>
    </row>
    <row r="118" spans="1:14" ht="16.5" customHeight="1">
      <c r="A118" s="175"/>
      <c r="B118" s="271"/>
      <c r="C118" s="894"/>
      <c r="D118" s="826"/>
      <c r="E118" s="813"/>
      <c r="F118" s="827"/>
      <c r="G118" s="826"/>
      <c r="H118" s="813"/>
      <c r="I118" s="827"/>
      <c r="J118" s="826"/>
      <c r="K118" s="813"/>
      <c r="L118" s="814"/>
      <c r="M118" s="273"/>
      <c r="N118" s="175"/>
    </row>
    <row r="119" spans="1:14" ht="16.5" customHeight="1">
      <c r="A119" s="175"/>
      <c r="B119" s="271"/>
      <c r="C119" s="894"/>
      <c r="D119" s="826"/>
      <c r="E119" s="813"/>
      <c r="F119" s="827"/>
      <c r="G119" s="826"/>
      <c r="H119" s="813"/>
      <c r="I119" s="827"/>
      <c r="J119" s="826"/>
      <c r="K119" s="813"/>
      <c r="L119" s="814"/>
      <c r="M119" s="273"/>
      <c r="N119" s="175"/>
    </row>
    <row r="120" spans="1:14" ht="16.5" customHeight="1">
      <c r="A120" s="175"/>
      <c r="B120" s="271"/>
      <c r="C120" s="894"/>
      <c r="D120" s="826"/>
      <c r="E120" s="813"/>
      <c r="F120" s="827"/>
      <c r="G120" s="826"/>
      <c r="H120" s="813"/>
      <c r="I120" s="827"/>
      <c r="J120" s="826"/>
      <c r="K120" s="813"/>
      <c r="L120" s="814"/>
      <c r="M120" s="273"/>
      <c r="N120" s="175"/>
    </row>
    <row r="121" spans="1:14" ht="16.5" customHeight="1">
      <c r="A121" s="175"/>
      <c r="B121" s="271"/>
      <c r="C121" s="894"/>
      <c r="D121" s="826"/>
      <c r="E121" s="813"/>
      <c r="F121" s="827"/>
      <c r="G121" s="826"/>
      <c r="H121" s="813"/>
      <c r="I121" s="827"/>
      <c r="J121" s="826"/>
      <c r="K121" s="813"/>
      <c r="L121" s="814"/>
      <c r="M121" s="273"/>
      <c r="N121" s="175"/>
    </row>
    <row r="122" spans="1:14" ht="16.5" customHeight="1">
      <c r="A122" s="175"/>
      <c r="B122" s="271"/>
      <c r="C122" s="894"/>
      <c r="D122" s="826"/>
      <c r="E122" s="813"/>
      <c r="F122" s="827"/>
      <c r="G122" s="826"/>
      <c r="H122" s="813"/>
      <c r="I122" s="827"/>
      <c r="J122" s="826"/>
      <c r="K122" s="813"/>
      <c r="L122" s="814"/>
      <c r="M122" s="273"/>
      <c r="N122" s="175"/>
    </row>
    <row r="123" spans="1:14" ht="16.5" customHeight="1">
      <c r="A123" s="175"/>
      <c r="B123" s="271"/>
      <c r="C123" s="894"/>
      <c r="D123" s="826"/>
      <c r="E123" s="813"/>
      <c r="F123" s="827"/>
      <c r="G123" s="826"/>
      <c r="H123" s="813"/>
      <c r="I123" s="827"/>
      <c r="J123" s="826"/>
      <c r="K123" s="813"/>
      <c r="L123" s="814"/>
      <c r="M123" s="273"/>
      <c r="N123" s="175"/>
    </row>
    <row r="124" spans="1:14" ht="16.5" customHeight="1">
      <c r="A124" s="175"/>
      <c r="B124" s="271"/>
      <c r="C124" s="894"/>
      <c r="D124" s="826"/>
      <c r="E124" s="813"/>
      <c r="F124" s="827"/>
      <c r="G124" s="826"/>
      <c r="H124" s="813"/>
      <c r="I124" s="827"/>
      <c r="J124" s="826"/>
      <c r="K124" s="813"/>
      <c r="L124" s="814"/>
      <c r="M124" s="273"/>
      <c r="N124" s="175"/>
    </row>
    <row r="125" spans="1:14" ht="16.5" customHeight="1">
      <c r="A125" s="175"/>
      <c r="B125" s="271"/>
      <c r="C125" s="894"/>
      <c r="D125" s="826"/>
      <c r="E125" s="813"/>
      <c r="F125" s="827"/>
      <c r="G125" s="826"/>
      <c r="H125" s="813"/>
      <c r="I125" s="827"/>
      <c r="J125" s="826"/>
      <c r="K125" s="813"/>
      <c r="L125" s="814"/>
      <c r="M125" s="273"/>
      <c r="N125" s="175"/>
    </row>
    <row r="126" spans="1:14" ht="16.5" customHeight="1">
      <c r="A126" s="175"/>
      <c r="B126" s="271"/>
      <c r="C126" s="894"/>
      <c r="D126" s="826"/>
      <c r="E126" s="813"/>
      <c r="F126" s="827"/>
      <c r="G126" s="826"/>
      <c r="H126" s="813"/>
      <c r="I126" s="827"/>
      <c r="J126" s="826"/>
      <c r="K126" s="813"/>
      <c r="L126" s="814"/>
      <c r="M126" s="273"/>
      <c r="N126" s="175"/>
    </row>
    <row r="127" spans="1:14" ht="16.5" customHeight="1">
      <c r="A127" s="175"/>
      <c r="B127" s="271"/>
      <c r="C127" s="894"/>
      <c r="D127" s="826"/>
      <c r="E127" s="813"/>
      <c r="F127" s="827"/>
      <c r="G127" s="826"/>
      <c r="H127" s="813"/>
      <c r="I127" s="827"/>
      <c r="J127" s="826"/>
      <c r="K127" s="813"/>
      <c r="L127" s="814"/>
      <c r="M127" s="273"/>
      <c r="N127" s="175"/>
    </row>
    <row r="128" spans="1:14" ht="16.5" customHeight="1">
      <c r="A128" s="175"/>
      <c r="B128" s="271"/>
      <c r="C128" s="894"/>
      <c r="D128" s="826"/>
      <c r="E128" s="813"/>
      <c r="F128" s="827"/>
      <c r="G128" s="826"/>
      <c r="H128" s="813"/>
      <c r="I128" s="827"/>
      <c r="J128" s="826"/>
      <c r="K128" s="813"/>
      <c r="L128" s="814"/>
      <c r="M128" s="273"/>
      <c r="N128" s="175"/>
    </row>
    <row r="129" spans="1:14" ht="16.5" customHeight="1">
      <c r="A129" s="175"/>
      <c r="B129" s="271"/>
      <c r="C129" s="894"/>
      <c r="D129" s="826"/>
      <c r="E129" s="813"/>
      <c r="F129" s="827"/>
      <c r="G129" s="826"/>
      <c r="H129" s="813"/>
      <c r="I129" s="827"/>
      <c r="J129" s="826"/>
      <c r="K129" s="813"/>
      <c r="L129" s="814"/>
      <c r="M129" s="273"/>
      <c r="N129" s="175"/>
    </row>
    <row r="130" spans="1:14" ht="16.5" customHeight="1">
      <c r="A130" s="175"/>
      <c r="B130" s="271"/>
      <c r="C130" s="894"/>
      <c r="D130" s="826"/>
      <c r="E130" s="813"/>
      <c r="F130" s="827"/>
      <c r="G130" s="826"/>
      <c r="H130" s="813"/>
      <c r="I130" s="827"/>
      <c r="J130" s="826"/>
      <c r="K130" s="813"/>
      <c r="L130" s="814"/>
      <c r="M130" s="273"/>
      <c r="N130" s="175"/>
    </row>
    <row r="131" spans="1:14" ht="16.5" customHeight="1">
      <c r="A131" s="175"/>
      <c r="B131" s="271"/>
      <c r="C131" s="898"/>
      <c r="D131" s="833"/>
      <c r="E131" s="834"/>
      <c r="F131" s="835"/>
      <c r="G131" s="833"/>
      <c r="H131" s="834"/>
      <c r="I131" s="835"/>
      <c r="J131" s="833"/>
      <c r="K131" s="834"/>
      <c r="L131" s="899"/>
      <c r="M131" s="273"/>
      <c r="N131" s="175"/>
    </row>
    <row r="132" spans="1:14" ht="16.5" customHeight="1">
      <c r="A132" s="175"/>
      <c r="B132" s="271"/>
      <c r="C132" s="893" t="s">
        <v>208</v>
      </c>
      <c r="D132" s="823"/>
      <c r="E132" s="824"/>
      <c r="F132" s="825"/>
      <c r="G132" s="823"/>
      <c r="H132" s="824"/>
      <c r="I132" s="825"/>
      <c r="J132" s="823"/>
      <c r="K132" s="824"/>
      <c r="L132" s="896"/>
      <c r="M132" s="272"/>
      <c r="N132" s="175"/>
    </row>
    <row r="133" spans="1:14" ht="16.5" customHeight="1">
      <c r="A133" s="175"/>
      <c r="B133" s="271"/>
      <c r="C133" s="894"/>
      <c r="D133" s="826"/>
      <c r="E133" s="813"/>
      <c r="F133" s="827"/>
      <c r="G133" s="826"/>
      <c r="H133" s="813"/>
      <c r="I133" s="827"/>
      <c r="J133" s="826"/>
      <c r="K133" s="813"/>
      <c r="L133" s="814"/>
      <c r="M133" s="272"/>
      <c r="N133" s="175"/>
    </row>
    <row r="134" spans="1:14" ht="16.5" customHeight="1">
      <c r="A134" s="175"/>
      <c r="B134" s="271"/>
      <c r="C134" s="894"/>
      <c r="D134" s="826"/>
      <c r="E134" s="813"/>
      <c r="F134" s="827"/>
      <c r="G134" s="826"/>
      <c r="H134" s="813"/>
      <c r="I134" s="827"/>
      <c r="J134" s="826"/>
      <c r="K134" s="813"/>
      <c r="L134" s="814"/>
      <c r="M134" s="272"/>
      <c r="N134" s="175"/>
    </row>
    <row r="135" spans="1:14" ht="16.5" customHeight="1">
      <c r="A135" s="175"/>
      <c r="B135" s="271"/>
      <c r="C135" s="894"/>
      <c r="D135" s="826"/>
      <c r="E135" s="813"/>
      <c r="F135" s="827"/>
      <c r="G135" s="826"/>
      <c r="H135" s="813"/>
      <c r="I135" s="827"/>
      <c r="J135" s="826"/>
      <c r="K135" s="813"/>
      <c r="L135" s="814"/>
      <c r="M135" s="272"/>
      <c r="N135" s="175"/>
    </row>
    <row r="136" spans="1:14" ht="16.5" customHeight="1">
      <c r="A136" s="175"/>
      <c r="B136" s="271"/>
      <c r="C136" s="894"/>
      <c r="D136" s="826"/>
      <c r="E136" s="813"/>
      <c r="F136" s="827"/>
      <c r="G136" s="826"/>
      <c r="H136" s="813"/>
      <c r="I136" s="827"/>
      <c r="J136" s="826"/>
      <c r="K136" s="813"/>
      <c r="L136" s="814"/>
      <c r="M136" s="272"/>
      <c r="N136" s="175"/>
    </row>
    <row r="137" spans="1:14" ht="16.5" customHeight="1">
      <c r="A137" s="175"/>
      <c r="B137" s="271"/>
      <c r="C137" s="894"/>
      <c r="D137" s="826"/>
      <c r="E137" s="813"/>
      <c r="F137" s="827"/>
      <c r="G137" s="826"/>
      <c r="H137" s="813"/>
      <c r="I137" s="827"/>
      <c r="J137" s="826"/>
      <c r="K137" s="813"/>
      <c r="L137" s="814"/>
      <c r="M137" s="272"/>
      <c r="N137" s="175"/>
    </row>
    <row r="138" spans="1:14" ht="16.5" customHeight="1">
      <c r="A138" s="175"/>
      <c r="B138" s="271"/>
      <c r="C138" s="894"/>
      <c r="D138" s="826"/>
      <c r="E138" s="813"/>
      <c r="F138" s="827"/>
      <c r="G138" s="826"/>
      <c r="H138" s="813"/>
      <c r="I138" s="827"/>
      <c r="J138" s="826"/>
      <c r="K138" s="813"/>
      <c r="L138" s="814"/>
      <c r="M138" s="272"/>
      <c r="N138" s="175"/>
    </row>
    <row r="139" spans="1:14" ht="16.5" customHeight="1">
      <c r="A139" s="175"/>
      <c r="B139" s="271"/>
      <c r="C139" s="894"/>
      <c r="D139" s="826"/>
      <c r="E139" s="813"/>
      <c r="F139" s="827"/>
      <c r="G139" s="826"/>
      <c r="H139" s="813"/>
      <c r="I139" s="827"/>
      <c r="J139" s="826"/>
      <c r="K139" s="813"/>
      <c r="L139" s="814"/>
      <c r="M139" s="272"/>
      <c r="N139" s="175"/>
    </row>
    <row r="140" spans="1:14" ht="16.5" customHeight="1">
      <c r="A140" s="175"/>
      <c r="B140" s="271"/>
      <c r="C140" s="894"/>
      <c r="D140" s="826"/>
      <c r="E140" s="813"/>
      <c r="F140" s="827"/>
      <c r="G140" s="826"/>
      <c r="H140" s="813"/>
      <c r="I140" s="827"/>
      <c r="J140" s="826"/>
      <c r="K140" s="813"/>
      <c r="L140" s="814"/>
      <c r="M140" s="273"/>
      <c r="N140" s="175"/>
    </row>
    <row r="141" spans="1:14" ht="16.5" customHeight="1">
      <c r="A141" s="175"/>
      <c r="B141" s="271"/>
      <c r="C141" s="894"/>
      <c r="D141" s="826"/>
      <c r="E141" s="813"/>
      <c r="F141" s="827"/>
      <c r="G141" s="826"/>
      <c r="H141" s="813"/>
      <c r="I141" s="827"/>
      <c r="J141" s="826"/>
      <c r="K141" s="813"/>
      <c r="L141" s="814"/>
      <c r="M141" s="273"/>
      <c r="N141" s="175"/>
    </row>
    <row r="142" spans="1:14" ht="16.5" customHeight="1">
      <c r="A142" s="175"/>
      <c r="B142" s="271"/>
      <c r="C142" s="894"/>
      <c r="D142" s="826"/>
      <c r="E142" s="813"/>
      <c r="F142" s="827"/>
      <c r="G142" s="826"/>
      <c r="H142" s="813"/>
      <c r="I142" s="827"/>
      <c r="J142" s="826"/>
      <c r="K142" s="813"/>
      <c r="L142" s="814"/>
      <c r="M142" s="273"/>
      <c r="N142" s="175"/>
    </row>
    <row r="143" spans="1:14" ht="16.5" customHeight="1">
      <c r="A143" s="175"/>
      <c r="B143" s="271"/>
      <c r="C143" s="894"/>
      <c r="D143" s="826"/>
      <c r="E143" s="813"/>
      <c r="F143" s="827"/>
      <c r="G143" s="826"/>
      <c r="H143" s="813"/>
      <c r="I143" s="827"/>
      <c r="J143" s="826"/>
      <c r="K143" s="813"/>
      <c r="L143" s="814"/>
      <c r="M143" s="273"/>
      <c r="N143" s="175"/>
    </row>
    <row r="144" spans="1:14" ht="16.5" customHeight="1">
      <c r="A144" s="175"/>
      <c r="B144" s="271"/>
      <c r="C144" s="894"/>
      <c r="D144" s="826"/>
      <c r="E144" s="813"/>
      <c r="F144" s="827"/>
      <c r="G144" s="826"/>
      <c r="H144" s="813"/>
      <c r="I144" s="827"/>
      <c r="J144" s="826"/>
      <c r="K144" s="813"/>
      <c r="L144" s="814"/>
      <c r="M144" s="273"/>
      <c r="N144" s="175"/>
    </row>
    <row r="145" spans="1:16" ht="16.5" customHeight="1">
      <c r="A145" s="175"/>
      <c r="B145" s="271"/>
      <c r="C145" s="894"/>
      <c r="D145" s="826"/>
      <c r="E145" s="813"/>
      <c r="F145" s="827"/>
      <c r="G145" s="826"/>
      <c r="H145" s="813"/>
      <c r="I145" s="827"/>
      <c r="J145" s="826"/>
      <c r="K145" s="813"/>
      <c r="L145" s="814"/>
      <c r="M145" s="273"/>
      <c r="N145" s="175"/>
    </row>
    <row r="146" spans="1:16" ht="16.5" customHeight="1" thickBot="1">
      <c r="A146" s="175"/>
      <c r="B146" s="271"/>
      <c r="C146" s="895"/>
      <c r="D146" s="828"/>
      <c r="E146" s="816"/>
      <c r="F146" s="829"/>
      <c r="G146" s="828"/>
      <c r="H146" s="816"/>
      <c r="I146" s="829"/>
      <c r="J146" s="828"/>
      <c r="K146" s="816"/>
      <c r="L146" s="817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53" t="s">
        <v>181</v>
      </c>
      <c r="F151" s="818"/>
      <c r="G151" s="654"/>
      <c r="H151" s="654"/>
      <c r="I151" s="654"/>
      <c r="J151" s="655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56"/>
      <c r="F152" s="657"/>
      <c r="G152" s="657"/>
      <c r="H152" s="657"/>
      <c r="I152" s="657"/>
      <c r="J152" s="658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56"/>
      <c r="F153" s="657"/>
      <c r="G153" s="657"/>
      <c r="H153" s="657"/>
      <c r="I153" s="657"/>
      <c r="J153" s="658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59"/>
      <c r="F154" s="660"/>
      <c r="G154" s="660"/>
      <c r="H154" s="660"/>
      <c r="I154" s="660"/>
      <c r="J154" s="661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0" t="s">
        <v>180</v>
      </c>
      <c r="G155" s="820"/>
      <c r="H155" s="819" t="str">
        <f>H7</f>
        <v>LB11319</v>
      </c>
      <c r="I155" s="819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62"/>
      <c r="D156" s="662"/>
      <c r="E156" s="662"/>
      <c r="F156" s="662"/>
      <c r="G156" s="662"/>
      <c r="H156" s="662"/>
      <c r="I156" s="662"/>
      <c r="J156" s="662"/>
      <c r="K156" s="662"/>
      <c r="L156" s="662"/>
      <c r="M156" s="663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87" t="s">
        <v>521</v>
      </c>
      <c r="D158" s="888"/>
      <c r="E158" s="888"/>
      <c r="F158" s="888"/>
      <c r="G158" s="888"/>
      <c r="H158" s="888"/>
      <c r="I158" s="888"/>
      <c r="J158" s="888"/>
      <c r="K158" s="888"/>
      <c r="L158" s="889"/>
      <c r="M158" s="272"/>
      <c r="N158" s="175"/>
    </row>
    <row r="159" spans="1:16" ht="16.5" customHeight="1">
      <c r="A159" s="175"/>
      <c r="B159" s="271"/>
      <c r="C159" s="280"/>
      <c r="D159" s="890" t="s">
        <v>244</v>
      </c>
      <c r="E159" s="891"/>
      <c r="F159" s="892"/>
      <c r="G159" s="890" t="s">
        <v>246</v>
      </c>
      <c r="H159" s="891"/>
      <c r="I159" s="892"/>
      <c r="J159" s="890" t="s">
        <v>245</v>
      </c>
      <c r="K159" s="891"/>
      <c r="L159" s="900"/>
      <c r="M159" s="272"/>
      <c r="N159" s="175"/>
    </row>
    <row r="160" spans="1:16" ht="16.5" customHeight="1">
      <c r="A160" s="175"/>
      <c r="B160" s="271"/>
      <c r="C160" s="893" t="s">
        <v>242</v>
      </c>
      <c r="D160" s="823"/>
      <c r="E160" s="824"/>
      <c r="F160" s="825"/>
      <c r="G160" s="823"/>
      <c r="H160" s="824"/>
      <c r="I160" s="825"/>
      <c r="J160" s="823"/>
      <c r="K160" s="824"/>
      <c r="L160" s="896"/>
      <c r="M160" s="273"/>
      <c r="N160" s="175"/>
      <c r="P160" s="284" t="s">
        <v>440</v>
      </c>
    </row>
    <row r="161" spans="1:16" ht="16.5" customHeight="1">
      <c r="A161" s="175"/>
      <c r="B161" s="271"/>
      <c r="C161" s="894"/>
      <c r="D161" s="826"/>
      <c r="E161" s="813"/>
      <c r="F161" s="827"/>
      <c r="G161" s="826"/>
      <c r="H161" s="813"/>
      <c r="I161" s="827"/>
      <c r="J161" s="826"/>
      <c r="K161" s="813"/>
      <c r="L161" s="814"/>
      <c r="M161" s="273"/>
      <c r="N161" s="175"/>
      <c r="P161" s="316" t="s">
        <v>441</v>
      </c>
    </row>
    <row r="162" spans="1:16" ht="16.5" customHeight="1">
      <c r="A162" s="175"/>
      <c r="B162" s="271"/>
      <c r="C162" s="894"/>
      <c r="D162" s="826"/>
      <c r="E162" s="813"/>
      <c r="F162" s="827"/>
      <c r="G162" s="826"/>
      <c r="H162" s="813"/>
      <c r="I162" s="827"/>
      <c r="J162" s="826"/>
      <c r="K162" s="813"/>
      <c r="L162" s="814"/>
      <c r="M162" s="273"/>
      <c r="N162" s="175"/>
    </row>
    <row r="163" spans="1:16" ht="16.5" customHeight="1">
      <c r="A163" s="175"/>
      <c r="B163" s="271"/>
      <c r="C163" s="894"/>
      <c r="D163" s="826"/>
      <c r="E163" s="813"/>
      <c r="F163" s="827"/>
      <c r="G163" s="826"/>
      <c r="H163" s="813"/>
      <c r="I163" s="827"/>
      <c r="J163" s="826"/>
      <c r="K163" s="813"/>
      <c r="L163" s="814"/>
      <c r="M163" s="273"/>
      <c r="N163" s="175"/>
    </row>
    <row r="164" spans="1:16" ht="16.5" customHeight="1">
      <c r="A164" s="175"/>
      <c r="B164" s="271"/>
      <c r="C164" s="894"/>
      <c r="D164" s="826"/>
      <c r="E164" s="813"/>
      <c r="F164" s="827"/>
      <c r="G164" s="826"/>
      <c r="H164" s="813"/>
      <c r="I164" s="827"/>
      <c r="J164" s="826"/>
      <c r="K164" s="813"/>
      <c r="L164" s="814"/>
      <c r="M164" s="273"/>
      <c r="N164" s="175"/>
    </row>
    <row r="165" spans="1:16" ht="16.5" customHeight="1">
      <c r="A165" s="175"/>
      <c r="B165" s="271"/>
      <c r="C165" s="894"/>
      <c r="D165" s="826"/>
      <c r="E165" s="813"/>
      <c r="F165" s="827"/>
      <c r="G165" s="826"/>
      <c r="H165" s="813"/>
      <c r="I165" s="827"/>
      <c r="J165" s="826"/>
      <c r="K165" s="813"/>
      <c r="L165" s="814"/>
      <c r="M165" s="273"/>
      <c r="N165" s="175"/>
    </row>
    <row r="166" spans="1:16" ht="16.5" customHeight="1">
      <c r="A166" s="175"/>
      <c r="B166" s="271"/>
      <c r="C166" s="894"/>
      <c r="D166" s="826"/>
      <c r="E166" s="813"/>
      <c r="F166" s="827"/>
      <c r="G166" s="826"/>
      <c r="H166" s="813"/>
      <c r="I166" s="827"/>
      <c r="J166" s="826"/>
      <c r="K166" s="813"/>
      <c r="L166" s="814"/>
      <c r="M166" s="273"/>
      <c r="N166" s="175"/>
    </row>
    <row r="167" spans="1:16" ht="16.5" customHeight="1">
      <c r="A167" s="175"/>
      <c r="B167" s="271"/>
      <c r="C167" s="894"/>
      <c r="D167" s="826"/>
      <c r="E167" s="813"/>
      <c r="F167" s="827"/>
      <c r="G167" s="826"/>
      <c r="H167" s="813"/>
      <c r="I167" s="827"/>
      <c r="J167" s="826"/>
      <c r="K167" s="813"/>
      <c r="L167" s="814"/>
      <c r="M167" s="273"/>
      <c r="N167" s="175"/>
    </row>
    <row r="168" spans="1:16" ht="16.5" customHeight="1">
      <c r="A168" s="175"/>
      <c r="B168" s="271"/>
      <c r="C168" s="894"/>
      <c r="D168" s="826"/>
      <c r="E168" s="813"/>
      <c r="F168" s="827"/>
      <c r="G168" s="826"/>
      <c r="H168" s="813"/>
      <c r="I168" s="827"/>
      <c r="J168" s="826"/>
      <c r="K168" s="813"/>
      <c r="L168" s="814"/>
      <c r="M168" s="273"/>
      <c r="N168" s="175"/>
    </row>
    <row r="169" spans="1:16" ht="16.5" customHeight="1">
      <c r="A169" s="175"/>
      <c r="B169" s="271"/>
      <c r="C169" s="894"/>
      <c r="D169" s="826"/>
      <c r="E169" s="813"/>
      <c r="F169" s="827"/>
      <c r="G169" s="826"/>
      <c r="H169" s="813"/>
      <c r="I169" s="827"/>
      <c r="J169" s="826"/>
      <c r="K169" s="813"/>
      <c r="L169" s="814"/>
      <c r="M169" s="273"/>
      <c r="N169" s="175"/>
    </row>
    <row r="170" spans="1:16" ht="16.5" customHeight="1">
      <c r="A170" s="175"/>
      <c r="B170" s="271"/>
      <c r="C170" s="894"/>
      <c r="D170" s="826"/>
      <c r="E170" s="813"/>
      <c r="F170" s="827"/>
      <c r="G170" s="826"/>
      <c r="H170" s="813"/>
      <c r="I170" s="827"/>
      <c r="J170" s="826"/>
      <c r="K170" s="813"/>
      <c r="L170" s="814"/>
      <c r="M170" s="273"/>
      <c r="N170" s="175"/>
    </row>
    <row r="171" spans="1:16" ht="16.5" customHeight="1">
      <c r="A171" s="175"/>
      <c r="B171" s="271"/>
      <c r="C171" s="894"/>
      <c r="D171" s="826"/>
      <c r="E171" s="813"/>
      <c r="F171" s="827"/>
      <c r="G171" s="826"/>
      <c r="H171" s="813"/>
      <c r="I171" s="827"/>
      <c r="J171" s="826"/>
      <c r="K171" s="813"/>
      <c r="L171" s="814"/>
      <c r="M171" s="273"/>
      <c r="N171" s="175"/>
    </row>
    <row r="172" spans="1:16" ht="16.5" customHeight="1">
      <c r="A172" s="175"/>
      <c r="B172" s="271"/>
      <c r="C172" s="894"/>
      <c r="D172" s="826"/>
      <c r="E172" s="813"/>
      <c r="F172" s="827"/>
      <c r="G172" s="826"/>
      <c r="H172" s="813"/>
      <c r="I172" s="827"/>
      <c r="J172" s="826"/>
      <c r="K172" s="813"/>
      <c r="L172" s="814"/>
      <c r="M172" s="274"/>
      <c r="N172" s="175"/>
    </row>
    <row r="173" spans="1:16" ht="16.5" customHeight="1">
      <c r="A173" s="175"/>
      <c r="B173" s="271"/>
      <c r="C173" s="894"/>
      <c r="D173" s="826"/>
      <c r="E173" s="813"/>
      <c r="F173" s="827"/>
      <c r="G173" s="826"/>
      <c r="H173" s="813"/>
      <c r="I173" s="827"/>
      <c r="J173" s="826"/>
      <c r="K173" s="813"/>
      <c r="L173" s="814"/>
      <c r="M173" s="272"/>
      <c r="N173" s="175"/>
    </row>
    <row r="174" spans="1:16" ht="16.5" customHeight="1">
      <c r="A174" s="175"/>
      <c r="B174" s="271"/>
      <c r="C174" s="898"/>
      <c r="D174" s="833"/>
      <c r="E174" s="834"/>
      <c r="F174" s="835"/>
      <c r="G174" s="833"/>
      <c r="H174" s="834"/>
      <c r="I174" s="835"/>
      <c r="J174" s="833"/>
      <c r="K174" s="834"/>
      <c r="L174" s="899"/>
      <c r="M174" s="272"/>
      <c r="N174" s="175"/>
    </row>
    <row r="175" spans="1:16" ht="16.5" customHeight="1">
      <c r="A175" s="175"/>
      <c r="B175" s="271"/>
      <c r="C175" s="893" t="s">
        <v>206</v>
      </c>
      <c r="D175" s="823"/>
      <c r="E175" s="824"/>
      <c r="F175" s="825"/>
      <c r="G175" s="823"/>
      <c r="H175" s="824"/>
      <c r="I175" s="825"/>
      <c r="J175" s="823"/>
      <c r="K175" s="824"/>
      <c r="L175" s="896"/>
      <c r="M175" s="273"/>
      <c r="N175" s="175"/>
    </row>
    <row r="176" spans="1:16" ht="16.5" customHeight="1">
      <c r="A176" s="175"/>
      <c r="B176" s="271"/>
      <c r="C176" s="894"/>
      <c r="D176" s="826"/>
      <c r="E176" s="813"/>
      <c r="F176" s="827"/>
      <c r="G176" s="826"/>
      <c r="H176" s="813"/>
      <c r="I176" s="827"/>
      <c r="J176" s="826"/>
      <c r="K176" s="813"/>
      <c r="L176" s="814"/>
      <c r="M176" s="273"/>
      <c r="N176" s="175"/>
    </row>
    <row r="177" spans="1:14" ht="16.5" customHeight="1">
      <c r="A177" s="175"/>
      <c r="B177" s="271"/>
      <c r="C177" s="894"/>
      <c r="D177" s="826"/>
      <c r="E177" s="813"/>
      <c r="F177" s="827"/>
      <c r="G177" s="826"/>
      <c r="H177" s="813"/>
      <c r="I177" s="827"/>
      <c r="J177" s="826"/>
      <c r="K177" s="813"/>
      <c r="L177" s="814"/>
      <c r="M177" s="274"/>
      <c r="N177" s="175"/>
    </row>
    <row r="178" spans="1:14" ht="16.5" customHeight="1">
      <c r="A178" s="175"/>
      <c r="B178" s="271"/>
      <c r="C178" s="894"/>
      <c r="D178" s="826"/>
      <c r="E178" s="813"/>
      <c r="F178" s="827"/>
      <c r="G178" s="826"/>
      <c r="H178" s="813"/>
      <c r="I178" s="827"/>
      <c r="J178" s="826"/>
      <c r="K178" s="813"/>
      <c r="L178" s="814"/>
      <c r="M178" s="274"/>
      <c r="N178" s="175"/>
    </row>
    <row r="179" spans="1:14" ht="16.5" customHeight="1">
      <c r="A179" s="175"/>
      <c r="B179" s="271"/>
      <c r="C179" s="894"/>
      <c r="D179" s="826"/>
      <c r="E179" s="813"/>
      <c r="F179" s="827"/>
      <c r="G179" s="826"/>
      <c r="H179" s="813"/>
      <c r="I179" s="827"/>
      <c r="J179" s="826"/>
      <c r="K179" s="813"/>
      <c r="L179" s="814"/>
      <c r="M179" s="274"/>
      <c r="N179" s="175"/>
    </row>
    <row r="180" spans="1:14" ht="16.5" customHeight="1">
      <c r="A180" s="175"/>
      <c r="B180" s="271"/>
      <c r="C180" s="894"/>
      <c r="D180" s="826"/>
      <c r="E180" s="813"/>
      <c r="F180" s="827"/>
      <c r="G180" s="826"/>
      <c r="H180" s="813"/>
      <c r="I180" s="827"/>
      <c r="J180" s="826"/>
      <c r="K180" s="813"/>
      <c r="L180" s="814"/>
      <c r="M180" s="274"/>
      <c r="N180" s="175"/>
    </row>
    <row r="181" spans="1:14" ht="16.5" customHeight="1">
      <c r="A181" s="175"/>
      <c r="B181" s="271"/>
      <c r="C181" s="894"/>
      <c r="D181" s="826"/>
      <c r="E181" s="813"/>
      <c r="F181" s="827"/>
      <c r="G181" s="826"/>
      <c r="H181" s="813"/>
      <c r="I181" s="827"/>
      <c r="J181" s="826"/>
      <c r="K181" s="813"/>
      <c r="L181" s="814"/>
      <c r="M181" s="274"/>
      <c r="N181" s="175"/>
    </row>
    <row r="182" spans="1:14" ht="16.5" customHeight="1">
      <c r="A182" s="175"/>
      <c r="B182" s="275"/>
      <c r="C182" s="894"/>
      <c r="D182" s="826"/>
      <c r="E182" s="813"/>
      <c r="F182" s="827"/>
      <c r="G182" s="826"/>
      <c r="H182" s="813"/>
      <c r="I182" s="827"/>
      <c r="J182" s="826"/>
      <c r="K182" s="813"/>
      <c r="L182" s="814"/>
      <c r="M182" s="276"/>
      <c r="N182" s="175"/>
    </row>
    <row r="183" spans="1:14" ht="16.5" customHeight="1">
      <c r="A183" s="175"/>
      <c r="B183" s="275"/>
      <c r="C183" s="894"/>
      <c r="D183" s="826"/>
      <c r="E183" s="813"/>
      <c r="F183" s="827"/>
      <c r="G183" s="826"/>
      <c r="H183" s="813"/>
      <c r="I183" s="827"/>
      <c r="J183" s="826"/>
      <c r="K183" s="813"/>
      <c r="L183" s="814"/>
      <c r="M183" s="276"/>
      <c r="N183" s="175"/>
    </row>
    <row r="184" spans="1:14" ht="16.5" customHeight="1">
      <c r="A184" s="175"/>
      <c r="B184" s="275"/>
      <c r="C184" s="894"/>
      <c r="D184" s="826"/>
      <c r="E184" s="813"/>
      <c r="F184" s="827"/>
      <c r="G184" s="826"/>
      <c r="H184" s="813"/>
      <c r="I184" s="827"/>
      <c r="J184" s="826"/>
      <c r="K184" s="813"/>
      <c r="L184" s="814"/>
      <c r="M184" s="276"/>
      <c r="N184" s="175"/>
    </row>
    <row r="185" spans="1:14" ht="16.5" customHeight="1">
      <c r="A185" s="175"/>
      <c r="B185" s="271"/>
      <c r="C185" s="894"/>
      <c r="D185" s="826"/>
      <c r="E185" s="813"/>
      <c r="F185" s="827"/>
      <c r="G185" s="826"/>
      <c r="H185" s="813"/>
      <c r="I185" s="827"/>
      <c r="J185" s="826"/>
      <c r="K185" s="813"/>
      <c r="L185" s="814"/>
      <c r="M185" s="272"/>
      <c r="N185" s="175"/>
    </row>
    <row r="186" spans="1:14" ht="16.5" customHeight="1">
      <c r="A186" s="175"/>
      <c r="B186" s="271"/>
      <c r="C186" s="894"/>
      <c r="D186" s="826"/>
      <c r="E186" s="813"/>
      <c r="F186" s="827"/>
      <c r="G186" s="826"/>
      <c r="H186" s="813"/>
      <c r="I186" s="827"/>
      <c r="J186" s="826"/>
      <c r="K186" s="813"/>
      <c r="L186" s="814"/>
      <c r="M186" s="272"/>
      <c r="N186" s="175"/>
    </row>
    <row r="187" spans="1:14" ht="16.5" customHeight="1">
      <c r="A187" s="175"/>
      <c r="B187" s="271"/>
      <c r="C187" s="894"/>
      <c r="D187" s="826"/>
      <c r="E187" s="813"/>
      <c r="F187" s="827"/>
      <c r="G187" s="826"/>
      <c r="H187" s="813"/>
      <c r="I187" s="827"/>
      <c r="J187" s="826"/>
      <c r="K187" s="813"/>
      <c r="L187" s="814"/>
      <c r="M187" s="272"/>
      <c r="N187" s="175"/>
    </row>
    <row r="188" spans="1:14" ht="16.5" customHeight="1">
      <c r="A188" s="175"/>
      <c r="B188" s="271"/>
      <c r="C188" s="894"/>
      <c r="D188" s="826"/>
      <c r="E188" s="813"/>
      <c r="F188" s="827"/>
      <c r="G188" s="826"/>
      <c r="H188" s="813"/>
      <c r="I188" s="827"/>
      <c r="J188" s="826"/>
      <c r="K188" s="813"/>
      <c r="L188" s="814"/>
      <c r="M188" s="273"/>
      <c r="N188" s="175"/>
    </row>
    <row r="189" spans="1:14" ht="16.5" customHeight="1">
      <c r="A189" s="175"/>
      <c r="B189" s="271"/>
      <c r="C189" s="898"/>
      <c r="D189" s="833"/>
      <c r="E189" s="834"/>
      <c r="F189" s="835"/>
      <c r="G189" s="833"/>
      <c r="H189" s="834"/>
      <c r="I189" s="835"/>
      <c r="J189" s="833"/>
      <c r="K189" s="834"/>
      <c r="L189" s="899"/>
      <c r="M189" s="273"/>
      <c r="N189" s="175"/>
    </row>
    <row r="190" spans="1:14" ht="16.5" customHeight="1">
      <c r="A190" s="175"/>
      <c r="B190" s="271"/>
      <c r="C190" s="893" t="s">
        <v>207</v>
      </c>
      <c r="D190" s="823"/>
      <c r="E190" s="824"/>
      <c r="F190" s="825"/>
      <c r="G190" s="823"/>
      <c r="H190" s="824"/>
      <c r="I190" s="825"/>
      <c r="J190" s="823"/>
      <c r="K190" s="824"/>
      <c r="L190" s="896"/>
      <c r="M190" s="273"/>
      <c r="N190" s="175"/>
    </row>
    <row r="191" spans="1:14" ht="16.5" customHeight="1">
      <c r="A191" s="175"/>
      <c r="B191" s="271"/>
      <c r="C191" s="894"/>
      <c r="D191" s="826"/>
      <c r="E191" s="813"/>
      <c r="F191" s="827"/>
      <c r="G191" s="826"/>
      <c r="H191" s="813"/>
      <c r="I191" s="827"/>
      <c r="J191" s="826"/>
      <c r="K191" s="813"/>
      <c r="L191" s="814"/>
      <c r="M191" s="273"/>
      <c r="N191" s="175"/>
    </row>
    <row r="192" spans="1:14" ht="16.5" customHeight="1">
      <c r="A192" s="175"/>
      <c r="B192" s="271"/>
      <c r="C192" s="894"/>
      <c r="D192" s="826"/>
      <c r="E192" s="813"/>
      <c r="F192" s="827"/>
      <c r="G192" s="826"/>
      <c r="H192" s="813"/>
      <c r="I192" s="827"/>
      <c r="J192" s="826"/>
      <c r="K192" s="813"/>
      <c r="L192" s="814"/>
      <c r="M192" s="273"/>
      <c r="N192" s="175"/>
    </row>
    <row r="193" spans="1:14" ht="16.5" customHeight="1">
      <c r="A193" s="175"/>
      <c r="B193" s="271"/>
      <c r="C193" s="894"/>
      <c r="D193" s="826"/>
      <c r="E193" s="813"/>
      <c r="F193" s="827"/>
      <c r="G193" s="826"/>
      <c r="H193" s="813"/>
      <c r="I193" s="827"/>
      <c r="J193" s="826"/>
      <c r="K193" s="813"/>
      <c r="L193" s="814"/>
      <c r="M193" s="273"/>
      <c r="N193" s="175"/>
    </row>
    <row r="194" spans="1:14" ht="16.5" customHeight="1">
      <c r="A194" s="175"/>
      <c r="B194" s="271"/>
      <c r="C194" s="894"/>
      <c r="D194" s="826"/>
      <c r="E194" s="813"/>
      <c r="F194" s="827"/>
      <c r="G194" s="826"/>
      <c r="H194" s="813"/>
      <c r="I194" s="827"/>
      <c r="J194" s="826"/>
      <c r="K194" s="813"/>
      <c r="L194" s="814"/>
      <c r="M194" s="273"/>
      <c r="N194" s="175"/>
    </row>
    <row r="195" spans="1:14" ht="16.5" customHeight="1">
      <c r="A195" s="175"/>
      <c r="B195" s="271"/>
      <c r="C195" s="894"/>
      <c r="D195" s="826"/>
      <c r="E195" s="813"/>
      <c r="F195" s="827"/>
      <c r="G195" s="826"/>
      <c r="H195" s="813"/>
      <c r="I195" s="827"/>
      <c r="J195" s="826"/>
      <c r="K195" s="813"/>
      <c r="L195" s="814"/>
      <c r="M195" s="273"/>
      <c r="N195" s="175"/>
    </row>
    <row r="196" spans="1:14" ht="16.5" customHeight="1">
      <c r="A196" s="175"/>
      <c r="B196" s="271"/>
      <c r="C196" s="894"/>
      <c r="D196" s="826"/>
      <c r="E196" s="813"/>
      <c r="F196" s="827"/>
      <c r="G196" s="826"/>
      <c r="H196" s="813"/>
      <c r="I196" s="827"/>
      <c r="J196" s="826"/>
      <c r="K196" s="813"/>
      <c r="L196" s="814"/>
      <c r="M196" s="273"/>
      <c r="N196" s="175"/>
    </row>
    <row r="197" spans="1:14" ht="16.5" customHeight="1">
      <c r="A197" s="175"/>
      <c r="B197" s="271"/>
      <c r="C197" s="894"/>
      <c r="D197" s="826"/>
      <c r="E197" s="813"/>
      <c r="F197" s="827"/>
      <c r="G197" s="826"/>
      <c r="H197" s="813"/>
      <c r="I197" s="827"/>
      <c r="J197" s="826"/>
      <c r="K197" s="813"/>
      <c r="L197" s="814"/>
      <c r="M197" s="273"/>
      <c r="N197" s="175"/>
    </row>
    <row r="198" spans="1:14" ht="16.5" customHeight="1">
      <c r="A198" s="175"/>
      <c r="B198" s="271"/>
      <c r="C198" s="894"/>
      <c r="D198" s="826"/>
      <c r="E198" s="813"/>
      <c r="F198" s="827"/>
      <c r="G198" s="826"/>
      <c r="H198" s="813"/>
      <c r="I198" s="827"/>
      <c r="J198" s="826"/>
      <c r="K198" s="813"/>
      <c r="L198" s="814"/>
      <c r="M198" s="273"/>
      <c r="N198" s="175"/>
    </row>
    <row r="199" spans="1:14" ht="16.5" customHeight="1">
      <c r="A199" s="175"/>
      <c r="B199" s="271"/>
      <c r="C199" s="894"/>
      <c r="D199" s="826"/>
      <c r="E199" s="813"/>
      <c r="F199" s="827"/>
      <c r="G199" s="826"/>
      <c r="H199" s="813"/>
      <c r="I199" s="827"/>
      <c r="J199" s="826"/>
      <c r="K199" s="813"/>
      <c r="L199" s="814"/>
      <c r="M199" s="273"/>
      <c r="N199" s="175"/>
    </row>
    <row r="200" spans="1:14" ht="16.5" customHeight="1">
      <c r="A200" s="175"/>
      <c r="B200" s="271"/>
      <c r="C200" s="894"/>
      <c r="D200" s="826"/>
      <c r="E200" s="813"/>
      <c r="F200" s="827"/>
      <c r="G200" s="826"/>
      <c r="H200" s="813"/>
      <c r="I200" s="827"/>
      <c r="J200" s="826"/>
      <c r="K200" s="813"/>
      <c r="L200" s="814"/>
      <c r="M200" s="273"/>
      <c r="N200" s="175"/>
    </row>
    <row r="201" spans="1:14" ht="16.5" customHeight="1">
      <c r="A201" s="175"/>
      <c r="B201" s="271"/>
      <c r="C201" s="894"/>
      <c r="D201" s="826"/>
      <c r="E201" s="813"/>
      <c r="F201" s="827"/>
      <c r="G201" s="826"/>
      <c r="H201" s="813"/>
      <c r="I201" s="827"/>
      <c r="J201" s="826"/>
      <c r="K201" s="813"/>
      <c r="L201" s="814"/>
      <c r="M201" s="273"/>
      <c r="N201" s="175"/>
    </row>
    <row r="202" spans="1:14" ht="16.5" customHeight="1">
      <c r="A202" s="175"/>
      <c r="B202" s="271"/>
      <c r="C202" s="894"/>
      <c r="D202" s="826"/>
      <c r="E202" s="813"/>
      <c r="F202" s="827"/>
      <c r="G202" s="826"/>
      <c r="H202" s="813"/>
      <c r="I202" s="827"/>
      <c r="J202" s="826"/>
      <c r="K202" s="813"/>
      <c r="L202" s="814"/>
      <c r="M202" s="273"/>
      <c r="N202" s="175"/>
    </row>
    <row r="203" spans="1:14" ht="16.5" customHeight="1">
      <c r="A203" s="175"/>
      <c r="B203" s="271"/>
      <c r="C203" s="894"/>
      <c r="D203" s="826"/>
      <c r="E203" s="813"/>
      <c r="F203" s="827"/>
      <c r="G203" s="826"/>
      <c r="H203" s="813"/>
      <c r="I203" s="827"/>
      <c r="J203" s="826"/>
      <c r="K203" s="813"/>
      <c r="L203" s="814"/>
      <c r="M203" s="273"/>
      <c r="N203" s="175"/>
    </row>
    <row r="204" spans="1:14" ht="16.5" customHeight="1">
      <c r="A204" s="175"/>
      <c r="B204" s="271"/>
      <c r="C204" s="898"/>
      <c r="D204" s="833"/>
      <c r="E204" s="834"/>
      <c r="F204" s="835"/>
      <c r="G204" s="833"/>
      <c r="H204" s="834"/>
      <c r="I204" s="835"/>
      <c r="J204" s="833"/>
      <c r="K204" s="834"/>
      <c r="L204" s="899"/>
      <c r="M204" s="273"/>
      <c r="N204" s="175"/>
    </row>
    <row r="205" spans="1:14" ht="16.5" customHeight="1">
      <c r="A205" s="175"/>
      <c r="B205" s="271"/>
      <c r="C205" s="893" t="s">
        <v>208</v>
      </c>
      <c r="D205" s="823"/>
      <c r="E205" s="824"/>
      <c r="F205" s="825"/>
      <c r="G205" s="823"/>
      <c r="H205" s="824"/>
      <c r="I205" s="825"/>
      <c r="J205" s="823"/>
      <c r="K205" s="824"/>
      <c r="L205" s="896"/>
      <c r="M205" s="272"/>
      <c r="N205" s="175"/>
    </row>
    <row r="206" spans="1:14" ht="16.5" customHeight="1">
      <c r="A206" s="175"/>
      <c r="B206" s="271"/>
      <c r="C206" s="894"/>
      <c r="D206" s="826"/>
      <c r="E206" s="813"/>
      <c r="F206" s="827"/>
      <c r="G206" s="826"/>
      <c r="H206" s="813"/>
      <c r="I206" s="827"/>
      <c r="J206" s="826"/>
      <c r="K206" s="813"/>
      <c r="L206" s="814"/>
      <c r="M206" s="272"/>
      <c r="N206" s="175"/>
    </row>
    <row r="207" spans="1:14" ht="16.5" customHeight="1">
      <c r="A207" s="175"/>
      <c r="B207" s="271"/>
      <c r="C207" s="894"/>
      <c r="D207" s="826"/>
      <c r="E207" s="813"/>
      <c r="F207" s="827"/>
      <c r="G207" s="826"/>
      <c r="H207" s="813"/>
      <c r="I207" s="827"/>
      <c r="J207" s="826"/>
      <c r="K207" s="813"/>
      <c r="L207" s="814"/>
      <c r="M207" s="272"/>
      <c r="N207" s="175"/>
    </row>
    <row r="208" spans="1:14" ht="16.5" customHeight="1">
      <c r="A208" s="175"/>
      <c r="B208" s="271"/>
      <c r="C208" s="894"/>
      <c r="D208" s="826"/>
      <c r="E208" s="813"/>
      <c r="F208" s="827"/>
      <c r="G208" s="826"/>
      <c r="H208" s="813"/>
      <c r="I208" s="827"/>
      <c r="J208" s="826"/>
      <c r="K208" s="813"/>
      <c r="L208" s="814"/>
      <c r="M208" s="272"/>
      <c r="N208" s="175"/>
    </row>
    <row r="209" spans="1:14" ht="16.5" customHeight="1">
      <c r="A209" s="175"/>
      <c r="B209" s="271"/>
      <c r="C209" s="894"/>
      <c r="D209" s="826"/>
      <c r="E209" s="813"/>
      <c r="F209" s="827"/>
      <c r="G209" s="826"/>
      <c r="H209" s="813"/>
      <c r="I209" s="827"/>
      <c r="J209" s="826"/>
      <c r="K209" s="813"/>
      <c r="L209" s="814"/>
      <c r="M209" s="272"/>
      <c r="N209" s="175"/>
    </row>
    <row r="210" spans="1:14" ht="16.5" customHeight="1">
      <c r="A210" s="175"/>
      <c r="B210" s="271"/>
      <c r="C210" s="894"/>
      <c r="D210" s="826"/>
      <c r="E210" s="813"/>
      <c r="F210" s="827"/>
      <c r="G210" s="826"/>
      <c r="H210" s="813"/>
      <c r="I210" s="827"/>
      <c r="J210" s="826"/>
      <c r="K210" s="813"/>
      <c r="L210" s="814"/>
      <c r="M210" s="272"/>
      <c r="N210" s="175"/>
    </row>
    <row r="211" spans="1:14" ht="16.5" customHeight="1">
      <c r="A211" s="175"/>
      <c r="B211" s="271"/>
      <c r="C211" s="894"/>
      <c r="D211" s="826"/>
      <c r="E211" s="813"/>
      <c r="F211" s="827"/>
      <c r="G211" s="826"/>
      <c r="H211" s="813"/>
      <c r="I211" s="827"/>
      <c r="J211" s="826"/>
      <c r="K211" s="813"/>
      <c r="L211" s="814"/>
      <c r="M211" s="272"/>
      <c r="N211" s="175"/>
    </row>
    <row r="212" spans="1:14" ht="16.5" customHeight="1">
      <c r="A212" s="175"/>
      <c r="B212" s="271"/>
      <c r="C212" s="894"/>
      <c r="D212" s="826"/>
      <c r="E212" s="813"/>
      <c r="F212" s="827"/>
      <c r="G212" s="826"/>
      <c r="H212" s="813"/>
      <c r="I212" s="827"/>
      <c r="J212" s="826"/>
      <c r="K212" s="813"/>
      <c r="L212" s="814"/>
      <c r="M212" s="272"/>
      <c r="N212" s="175"/>
    </row>
    <row r="213" spans="1:14" ht="16.5" customHeight="1">
      <c r="A213" s="175"/>
      <c r="B213" s="271"/>
      <c r="C213" s="894"/>
      <c r="D213" s="826"/>
      <c r="E213" s="813"/>
      <c r="F213" s="827"/>
      <c r="G213" s="826"/>
      <c r="H213" s="813"/>
      <c r="I213" s="827"/>
      <c r="J213" s="826"/>
      <c r="K213" s="813"/>
      <c r="L213" s="814"/>
      <c r="M213" s="273"/>
      <c r="N213" s="175"/>
    </row>
    <row r="214" spans="1:14" ht="16.5" customHeight="1">
      <c r="A214" s="175"/>
      <c r="B214" s="271"/>
      <c r="C214" s="894"/>
      <c r="D214" s="826"/>
      <c r="E214" s="813"/>
      <c r="F214" s="827"/>
      <c r="G214" s="826"/>
      <c r="H214" s="813"/>
      <c r="I214" s="827"/>
      <c r="J214" s="826"/>
      <c r="K214" s="813"/>
      <c r="L214" s="814"/>
      <c r="M214" s="273"/>
      <c r="N214" s="175"/>
    </row>
    <row r="215" spans="1:14" ht="16.5" customHeight="1">
      <c r="A215" s="175"/>
      <c r="B215" s="271"/>
      <c r="C215" s="894"/>
      <c r="D215" s="826"/>
      <c r="E215" s="813"/>
      <c r="F215" s="827"/>
      <c r="G215" s="826"/>
      <c r="H215" s="813"/>
      <c r="I215" s="827"/>
      <c r="J215" s="826"/>
      <c r="K215" s="813"/>
      <c r="L215" s="814"/>
      <c r="M215" s="273"/>
      <c r="N215" s="175"/>
    </row>
    <row r="216" spans="1:14" ht="16.5" customHeight="1">
      <c r="A216" s="175"/>
      <c r="B216" s="271"/>
      <c r="C216" s="894"/>
      <c r="D216" s="826"/>
      <c r="E216" s="813"/>
      <c r="F216" s="827"/>
      <c r="G216" s="826"/>
      <c r="H216" s="813"/>
      <c r="I216" s="827"/>
      <c r="J216" s="826"/>
      <c r="K216" s="813"/>
      <c r="L216" s="814"/>
      <c r="M216" s="273"/>
      <c r="N216" s="175"/>
    </row>
    <row r="217" spans="1:14" ht="16.5" customHeight="1">
      <c r="A217" s="175"/>
      <c r="B217" s="271"/>
      <c r="C217" s="894"/>
      <c r="D217" s="826"/>
      <c r="E217" s="813"/>
      <c r="F217" s="827"/>
      <c r="G217" s="826"/>
      <c r="H217" s="813"/>
      <c r="I217" s="827"/>
      <c r="J217" s="826"/>
      <c r="K217" s="813"/>
      <c r="L217" s="814"/>
      <c r="M217" s="273"/>
      <c r="N217" s="175"/>
    </row>
    <row r="218" spans="1:14" ht="16.5" customHeight="1">
      <c r="A218" s="175"/>
      <c r="B218" s="271"/>
      <c r="C218" s="894"/>
      <c r="D218" s="826"/>
      <c r="E218" s="813"/>
      <c r="F218" s="827"/>
      <c r="G218" s="826"/>
      <c r="H218" s="813"/>
      <c r="I218" s="827"/>
      <c r="J218" s="826"/>
      <c r="K218" s="813"/>
      <c r="L218" s="814"/>
      <c r="M218" s="273"/>
      <c r="N218" s="175"/>
    </row>
    <row r="219" spans="1:14" ht="16.5" customHeight="1" thickBot="1">
      <c r="A219" s="175"/>
      <c r="B219" s="271"/>
      <c r="C219" s="895"/>
      <c r="D219" s="828"/>
      <c r="E219" s="816"/>
      <c r="F219" s="829"/>
      <c r="G219" s="828"/>
      <c r="H219" s="816"/>
      <c r="I219" s="829"/>
      <c r="J219" s="828"/>
      <c r="K219" s="816"/>
      <c r="L219" s="817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53" t="s">
        <v>181</v>
      </c>
      <c r="F225" s="818"/>
      <c r="G225" s="654"/>
      <c r="H225" s="654"/>
      <c r="I225" s="654"/>
      <c r="J225" s="655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56"/>
      <c r="F226" s="657"/>
      <c r="G226" s="657"/>
      <c r="H226" s="657"/>
      <c r="I226" s="657"/>
      <c r="J226" s="658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56"/>
      <c r="F227" s="657"/>
      <c r="G227" s="657"/>
      <c r="H227" s="657"/>
      <c r="I227" s="657"/>
      <c r="J227" s="658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59"/>
      <c r="F228" s="660"/>
      <c r="G228" s="660"/>
      <c r="H228" s="660"/>
      <c r="I228" s="660"/>
      <c r="J228" s="661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0" t="s">
        <v>180</v>
      </c>
      <c r="G229" s="820"/>
      <c r="H229" s="819" t="str">
        <f>H7</f>
        <v>LB11319</v>
      </c>
      <c r="I229" s="819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62"/>
      <c r="D230" s="662"/>
      <c r="E230" s="662"/>
      <c r="F230" s="662"/>
      <c r="G230" s="662"/>
      <c r="H230" s="662"/>
      <c r="I230" s="662"/>
      <c r="J230" s="662"/>
      <c r="K230" s="662"/>
      <c r="L230" s="662"/>
      <c r="M230" s="663"/>
      <c r="N230" s="175"/>
    </row>
    <row r="231" spans="1:16" ht="16.5" customHeight="1" thickBot="1">
      <c r="A231" s="175"/>
      <c r="B231" s="595" t="s">
        <v>430</v>
      </c>
      <c r="C231" s="596"/>
      <c r="D231" s="596"/>
      <c r="E231" s="596"/>
      <c r="F231" s="596"/>
      <c r="G231" s="596"/>
      <c r="H231" s="596"/>
      <c r="I231" s="596"/>
      <c r="J231" s="596"/>
      <c r="K231" s="596"/>
      <c r="L231" s="596"/>
      <c r="M231" s="597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87" t="s">
        <v>512</v>
      </c>
      <c r="D233" s="888"/>
      <c r="E233" s="888"/>
      <c r="F233" s="888"/>
      <c r="G233" s="888"/>
      <c r="H233" s="888"/>
      <c r="I233" s="888"/>
      <c r="J233" s="888"/>
      <c r="K233" s="888"/>
      <c r="L233" s="889"/>
      <c r="M233" s="276"/>
      <c r="N233" s="175"/>
    </row>
    <row r="234" spans="1:16" ht="16.5" customHeight="1">
      <c r="A234" s="175"/>
      <c r="B234" s="275"/>
      <c r="C234" s="280"/>
      <c r="D234" s="890" t="s">
        <v>247</v>
      </c>
      <c r="E234" s="891"/>
      <c r="F234" s="891"/>
      <c r="G234" s="892"/>
      <c r="H234" s="890" t="s">
        <v>248</v>
      </c>
      <c r="I234" s="891"/>
      <c r="J234" s="891"/>
      <c r="K234" s="892"/>
      <c r="L234" s="294" t="s">
        <v>179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21" t="s">
        <v>242</v>
      </c>
      <c r="D235" s="823"/>
      <c r="E235" s="824"/>
      <c r="F235" s="824"/>
      <c r="G235" s="825"/>
      <c r="H235" s="823"/>
      <c r="I235" s="824"/>
      <c r="J235" s="824"/>
      <c r="K235" s="825"/>
      <c r="L235" s="830"/>
      <c r="M235" s="272"/>
      <c r="N235" s="175"/>
      <c r="P235" s="316" t="s">
        <v>442</v>
      </c>
    </row>
    <row r="236" spans="1:16" ht="16.5" customHeight="1">
      <c r="A236" s="175"/>
      <c r="B236" s="271"/>
      <c r="C236" s="821"/>
      <c r="D236" s="826"/>
      <c r="E236" s="813"/>
      <c r="F236" s="813"/>
      <c r="G236" s="827"/>
      <c r="H236" s="826"/>
      <c r="I236" s="813"/>
      <c r="J236" s="813"/>
      <c r="K236" s="827"/>
      <c r="L236" s="831"/>
      <c r="M236" s="272"/>
      <c r="N236" s="175"/>
    </row>
    <row r="237" spans="1:16" ht="16.5" customHeight="1">
      <c r="A237" s="175"/>
      <c r="B237" s="271"/>
      <c r="C237" s="821"/>
      <c r="D237" s="826"/>
      <c r="E237" s="813"/>
      <c r="F237" s="813"/>
      <c r="G237" s="827"/>
      <c r="H237" s="826"/>
      <c r="I237" s="813"/>
      <c r="J237" s="813"/>
      <c r="K237" s="827"/>
      <c r="L237" s="831"/>
      <c r="M237" s="272"/>
      <c r="N237" s="175"/>
    </row>
    <row r="238" spans="1:16" ht="16.5" customHeight="1">
      <c r="A238" s="175"/>
      <c r="B238" s="271"/>
      <c r="C238" s="821"/>
      <c r="D238" s="826"/>
      <c r="E238" s="813"/>
      <c r="F238" s="813"/>
      <c r="G238" s="827"/>
      <c r="H238" s="826"/>
      <c r="I238" s="813"/>
      <c r="J238" s="813"/>
      <c r="K238" s="827"/>
      <c r="L238" s="831"/>
      <c r="M238" s="273"/>
      <c r="N238" s="175"/>
    </row>
    <row r="239" spans="1:16" ht="16.5" customHeight="1">
      <c r="A239" s="175"/>
      <c r="B239" s="271"/>
      <c r="C239" s="821"/>
      <c r="D239" s="826"/>
      <c r="E239" s="813"/>
      <c r="F239" s="813"/>
      <c r="G239" s="827"/>
      <c r="H239" s="826"/>
      <c r="I239" s="813"/>
      <c r="J239" s="813"/>
      <c r="K239" s="827"/>
      <c r="L239" s="831"/>
      <c r="M239" s="273"/>
      <c r="N239" s="175"/>
    </row>
    <row r="240" spans="1:16" ht="16.5" customHeight="1">
      <c r="A240" s="175"/>
      <c r="B240" s="271"/>
      <c r="C240" s="821"/>
      <c r="D240" s="826"/>
      <c r="E240" s="813"/>
      <c r="F240" s="813"/>
      <c r="G240" s="827"/>
      <c r="H240" s="826"/>
      <c r="I240" s="813"/>
      <c r="J240" s="813"/>
      <c r="K240" s="827"/>
      <c r="L240" s="831"/>
      <c r="M240" s="273"/>
      <c r="N240" s="175"/>
    </row>
    <row r="241" spans="1:14" ht="16.5" customHeight="1">
      <c r="A241" s="175"/>
      <c r="B241" s="271"/>
      <c r="C241" s="821"/>
      <c r="D241" s="826"/>
      <c r="E241" s="813"/>
      <c r="F241" s="813"/>
      <c r="G241" s="827"/>
      <c r="H241" s="826"/>
      <c r="I241" s="813"/>
      <c r="J241" s="813"/>
      <c r="K241" s="827"/>
      <c r="L241" s="831"/>
      <c r="M241" s="273"/>
      <c r="N241" s="175"/>
    </row>
    <row r="242" spans="1:14" ht="16.5" customHeight="1">
      <c r="A242" s="175"/>
      <c r="B242" s="271"/>
      <c r="C242" s="821"/>
      <c r="D242" s="826"/>
      <c r="E242" s="813"/>
      <c r="F242" s="813"/>
      <c r="G242" s="827"/>
      <c r="H242" s="826"/>
      <c r="I242" s="813"/>
      <c r="J242" s="813"/>
      <c r="K242" s="827"/>
      <c r="L242" s="831"/>
      <c r="M242" s="273"/>
      <c r="N242" s="175"/>
    </row>
    <row r="243" spans="1:14" ht="16.5" customHeight="1">
      <c r="A243" s="175"/>
      <c r="B243" s="271"/>
      <c r="C243" s="821"/>
      <c r="D243" s="826"/>
      <c r="E243" s="813"/>
      <c r="F243" s="813"/>
      <c r="G243" s="827"/>
      <c r="H243" s="826"/>
      <c r="I243" s="813"/>
      <c r="J243" s="813"/>
      <c r="K243" s="827"/>
      <c r="L243" s="831"/>
      <c r="M243" s="273"/>
      <c r="N243" s="175"/>
    </row>
    <row r="244" spans="1:14" ht="16.5" customHeight="1">
      <c r="A244" s="175"/>
      <c r="B244" s="271"/>
      <c r="C244" s="821"/>
      <c r="D244" s="826"/>
      <c r="E244" s="813"/>
      <c r="F244" s="813"/>
      <c r="G244" s="827"/>
      <c r="H244" s="826"/>
      <c r="I244" s="813"/>
      <c r="J244" s="813"/>
      <c r="K244" s="827"/>
      <c r="L244" s="831"/>
      <c r="M244" s="273"/>
      <c r="N244" s="175"/>
    </row>
    <row r="245" spans="1:14">
      <c r="A245" s="175"/>
      <c r="B245" s="271"/>
      <c r="C245" s="821"/>
      <c r="D245" s="826"/>
      <c r="E245" s="813"/>
      <c r="F245" s="813"/>
      <c r="G245" s="827"/>
      <c r="H245" s="826"/>
      <c r="I245" s="813"/>
      <c r="J245" s="813"/>
      <c r="K245" s="827"/>
      <c r="L245" s="831"/>
      <c r="M245" s="273"/>
      <c r="N245" s="175"/>
    </row>
    <row r="246" spans="1:14" ht="16.5" customHeight="1">
      <c r="A246" s="175"/>
      <c r="B246" s="271"/>
      <c r="C246" s="821"/>
      <c r="D246" s="826"/>
      <c r="E246" s="813"/>
      <c r="F246" s="813"/>
      <c r="G246" s="827"/>
      <c r="H246" s="826"/>
      <c r="I246" s="813"/>
      <c r="J246" s="813"/>
      <c r="K246" s="827"/>
      <c r="L246" s="831"/>
      <c r="M246" s="273"/>
      <c r="N246" s="175"/>
    </row>
    <row r="247" spans="1:14" ht="16.5" customHeight="1">
      <c r="A247" s="175"/>
      <c r="B247" s="271"/>
      <c r="C247" s="821"/>
      <c r="D247" s="826"/>
      <c r="E247" s="813"/>
      <c r="F247" s="813"/>
      <c r="G247" s="827"/>
      <c r="H247" s="826"/>
      <c r="I247" s="813"/>
      <c r="J247" s="813"/>
      <c r="K247" s="827"/>
      <c r="L247" s="831"/>
      <c r="M247" s="273"/>
      <c r="N247" s="175"/>
    </row>
    <row r="248" spans="1:14" ht="16.5" customHeight="1">
      <c r="A248" s="175"/>
      <c r="B248" s="275"/>
      <c r="C248" s="821"/>
      <c r="D248" s="826"/>
      <c r="E248" s="813"/>
      <c r="F248" s="813"/>
      <c r="G248" s="827"/>
      <c r="H248" s="826"/>
      <c r="I248" s="813"/>
      <c r="J248" s="813"/>
      <c r="K248" s="827"/>
      <c r="L248" s="831"/>
      <c r="M248" s="276"/>
      <c r="N248" s="175"/>
    </row>
    <row r="249" spans="1:14" ht="16.5" customHeight="1">
      <c r="A249" s="175"/>
      <c r="B249" s="271"/>
      <c r="C249" s="821"/>
      <c r="D249" s="833"/>
      <c r="E249" s="834"/>
      <c r="F249" s="834"/>
      <c r="G249" s="835"/>
      <c r="H249" s="833"/>
      <c r="I249" s="834"/>
      <c r="J249" s="834"/>
      <c r="K249" s="835"/>
      <c r="L249" s="836"/>
      <c r="M249" s="272"/>
      <c r="N249" s="175"/>
    </row>
    <row r="250" spans="1:14" ht="16.5" customHeight="1">
      <c r="A250" s="175"/>
      <c r="B250" s="271"/>
      <c r="C250" s="821" t="s">
        <v>206</v>
      </c>
      <c r="D250" s="823"/>
      <c r="E250" s="824"/>
      <c r="F250" s="824"/>
      <c r="G250" s="825"/>
      <c r="H250" s="823"/>
      <c r="I250" s="824"/>
      <c r="J250" s="824"/>
      <c r="K250" s="825"/>
      <c r="L250" s="830"/>
      <c r="M250" s="272"/>
      <c r="N250" s="175"/>
    </row>
    <row r="251" spans="1:14" ht="16.5" customHeight="1">
      <c r="A251" s="175"/>
      <c r="B251" s="271"/>
      <c r="C251" s="821"/>
      <c r="D251" s="826"/>
      <c r="E251" s="813"/>
      <c r="F251" s="813"/>
      <c r="G251" s="827"/>
      <c r="H251" s="826"/>
      <c r="I251" s="813"/>
      <c r="J251" s="813"/>
      <c r="K251" s="827"/>
      <c r="L251" s="831"/>
      <c r="M251" s="272"/>
      <c r="N251" s="175"/>
    </row>
    <row r="252" spans="1:14" ht="16.5" customHeight="1">
      <c r="A252" s="175"/>
      <c r="B252" s="271"/>
      <c r="C252" s="821"/>
      <c r="D252" s="826"/>
      <c r="E252" s="813"/>
      <c r="F252" s="813"/>
      <c r="G252" s="827"/>
      <c r="H252" s="826"/>
      <c r="I252" s="813"/>
      <c r="J252" s="813"/>
      <c r="K252" s="827"/>
      <c r="L252" s="831"/>
      <c r="M252" s="272"/>
      <c r="N252" s="175"/>
    </row>
    <row r="253" spans="1:14" ht="16.5" customHeight="1">
      <c r="A253" s="175"/>
      <c r="B253" s="271"/>
      <c r="C253" s="821"/>
      <c r="D253" s="826"/>
      <c r="E253" s="813"/>
      <c r="F253" s="813"/>
      <c r="G253" s="827"/>
      <c r="H253" s="826"/>
      <c r="I253" s="813"/>
      <c r="J253" s="813"/>
      <c r="K253" s="827"/>
      <c r="L253" s="831"/>
      <c r="M253" s="273"/>
      <c r="N253" s="175"/>
    </row>
    <row r="254" spans="1:14" ht="16.5" customHeight="1">
      <c r="A254" s="175"/>
      <c r="B254" s="271"/>
      <c r="C254" s="821"/>
      <c r="D254" s="826"/>
      <c r="E254" s="813"/>
      <c r="F254" s="813"/>
      <c r="G254" s="827"/>
      <c r="H254" s="826"/>
      <c r="I254" s="813"/>
      <c r="J254" s="813"/>
      <c r="K254" s="827"/>
      <c r="L254" s="831"/>
      <c r="M254" s="273"/>
      <c r="N254" s="175"/>
    </row>
    <row r="255" spans="1:14" ht="16.5" customHeight="1">
      <c r="A255" s="175"/>
      <c r="B255" s="271"/>
      <c r="C255" s="821"/>
      <c r="D255" s="826"/>
      <c r="E255" s="813"/>
      <c r="F255" s="813"/>
      <c r="G255" s="827"/>
      <c r="H255" s="826"/>
      <c r="I255" s="813"/>
      <c r="J255" s="813"/>
      <c r="K255" s="827"/>
      <c r="L255" s="831"/>
      <c r="M255" s="273"/>
      <c r="N255" s="175"/>
    </row>
    <row r="256" spans="1:14" ht="16.5" customHeight="1">
      <c r="A256" s="175"/>
      <c r="B256" s="271"/>
      <c r="C256" s="821"/>
      <c r="D256" s="826"/>
      <c r="E256" s="813"/>
      <c r="F256" s="813"/>
      <c r="G256" s="827"/>
      <c r="H256" s="826"/>
      <c r="I256" s="813"/>
      <c r="J256" s="813"/>
      <c r="K256" s="827"/>
      <c r="L256" s="831"/>
      <c r="M256" s="273"/>
      <c r="N256" s="175"/>
    </row>
    <row r="257" spans="1:14" ht="16.5" customHeight="1">
      <c r="A257" s="175"/>
      <c r="B257" s="271"/>
      <c r="C257" s="821"/>
      <c r="D257" s="826"/>
      <c r="E257" s="813"/>
      <c r="F257" s="813"/>
      <c r="G257" s="827"/>
      <c r="H257" s="826"/>
      <c r="I257" s="813"/>
      <c r="J257" s="813"/>
      <c r="K257" s="827"/>
      <c r="L257" s="831"/>
      <c r="M257" s="273"/>
      <c r="N257" s="175"/>
    </row>
    <row r="258" spans="1:14" ht="16.5" customHeight="1">
      <c r="A258" s="175"/>
      <c r="B258" s="271"/>
      <c r="C258" s="821"/>
      <c r="D258" s="826"/>
      <c r="E258" s="813"/>
      <c r="F258" s="813"/>
      <c r="G258" s="827"/>
      <c r="H258" s="826"/>
      <c r="I258" s="813"/>
      <c r="J258" s="813"/>
      <c r="K258" s="827"/>
      <c r="L258" s="831"/>
      <c r="M258" s="273"/>
      <c r="N258" s="175"/>
    </row>
    <row r="259" spans="1:14" ht="16.5" customHeight="1">
      <c r="A259" s="175"/>
      <c r="B259" s="271"/>
      <c r="C259" s="821"/>
      <c r="D259" s="826"/>
      <c r="E259" s="813"/>
      <c r="F259" s="813"/>
      <c r="G259" s="827"/>
      <c r="H259" s="826"/>
      <c r="I259" s="813"/>
      <c r="J259" s="813"/>
      <c r="K259" s="827"/>
      <c r="L259" s="831"/>
      <c r="M259" s="273"/>
      <c r="N259" s="175"/>
    </row>
    <row r="260" spans="1:14">
      <c r="A260" s="175"/>
      <c r="B260" s="271"/>
      <c r="C260" s="821"/>
      <c r="D260" s="826"/>
      <c r="E260" s="813"/>
      <c r="F260" s="813"/>
      <c r="G260" s="827"/>
      <c r="H260" s="826"/>
      <c r="I260" s="813"/>
      <c r="J260" s="813"/>
      <c r="K260" s="827"/>
      <c r="L260" s="831"/>
      <c r="M260" s="273"/>
      <c r="N260" s="175"/>
    </row>
    <row r="261" spans="1:14" ht="16.5" customHeight="1">
      <c r="A261" s="175"/>
      <c r="B261" s="271"/>
      <c r="C261" s="821"/>
      <c r="D261" s="826"/>
      <c r="E261" s="813"/>
      <c r="F261" s="813"/>
      <c r="G261" s="827"/>
      <c r="H261" s="826"/>
      <c r="I261" s="813"/>
      <c r="J261" s="813"/>
      <c r="K261" s="827"/>
      <c r="L261" s="831"/>
      <c r="M261" s="273"/>
      <c r="N261" s="175"/>
    </row>
    <row r="262" spans="1:14" ht="16.5" customHeight="1">
      <c r="A262" s="175"/>
      <c r="B262" s="271"/>
      <c r="C262" s="821"/>
      <c r="D262" s="826"/>
      <c r="E262" s="813"/>
      <c r="F262" s="813"/>
      <c r="G262" s="827"/>
      <c r="H262" s="826"/>
      <c r="I262" s="813"/>
      <c r="J262" s="813"/>
      <c r="K262" s="827"/>
      <c r="L262" s="831"/>
      <c r="M262" s="273"/>
      <c r="N262" s="175"/>
    </row>
    <row r="263" spans="1:14" ht="16.5" customHeight="1">
      <c r="A263" s="175"/>
      <c r="B263" s="275"/>
      <c r="C263" s="821"/>
      <c r="D263" s="826"/>
      <c r="E263" s="813"/>
      <c r="F263" s="813"/>
      <c r="G263" s="827"/>
      <c r="H263" s="826"/>
      <c r="I263" s="813"/>
      <c r="J263" s="813"/>
      <c r="K263" s="827"/>
      <c r="L263" s="831"/>
      <c r="M263" s="276"/>
      <c r="N263" s="175"/>
    </row>
    <row r="264" spans="1:14" ht="16.5" customHeight="1">
      <c r="A264" s="175"/>
      <c r="B264" s="271"/>
      <c r="C264" s="821"/>
      <c r="D264" s="833"/>
      <c r="E264" s="834"/>
      <c r="F264" s="834"/>
      <c r="G264" s="835"/>
      <c r="H264" s="833"/>
      <c r="I264" s="834"/>
      <c r="J264" s="834"/>
      <c r="K264" s="835"/>
      <c r="L264" s="836"/>
      <c r="M264" s="272"/>
      <c r="N264" s="175"/>
    </row>
    <row r="265" spans="1:14" ht="16.5" customHeight="1">
      <c r="A265" s="175"/>
      <c r="B265" s="271"/>
      <c r="C265" s="821" t="s">
        <v>243</v>
      </c>
      <c r="D265" s="823"/>
      <c r="E265" s="824"/>
      <c r="F265" s="824"/>
      <c r="G265" s="825"/>
      <c r="H265" s="823"/>
      <c r="I265" s="824"/>
      <c r="J265" s="824"/>
      <c r="K265" s="825"/>
      <c r="L265" s="830"/>
      <c r="M265" s="272"/>
      <c r="N265" s="175"/>
    </row>
    <row r="266" spans="1:14" ht="16.5" customHeight="1">
      <c r="A266" s="175"/>
      <c r="B266" s="271"/>
      <c r="C266" s="821"/>
      <c r="D266" s="826"/>
      <c r="E266" s="813"/>
      <c r="F266" s="813"/>
      <c r="G266" s="827"/>
      <c r="H266" s="826"/>
      <c r="I266" s="813"/>
      <c r="J266" s="813"/>
      <c r="K266" s="827"/>
      <c r="L266" s="831"/>
      <c r="M266" s="272"/>
      <c r="N266" s="175"/>
    </row>
    <row r="267" spans="1:14" ht="16.5" customHeight="1">
      <c r="A267" s="175"/>
      <c r="B267" s="271"/>
      <c r="C267" s="821"/>
      <c r="D267" s="826"/>
      <c r="E267" s="813"/>
      <c r="F267" s="813"/>
      <c r="G267" s="827"/>
      <c r="H267" s="826"/>
      <c r="I267" s="813"/>
      <c r="J267" s="813"/>
      <c r="K267" s="827"/>
      <c r="L267" s="831"/>
      <c r="M267" s="272"/>
      <c r="N267" s="175"/>
    </row>
    <row r="268" spans="1:14" ht="16.5" customHeight="1">
      <c r="A268" s="175"/>
      <c r="B268" s="271"/>
      <c r="C268" s="821"/>
      <c r="D268" s="826"/>
      <c r="E268" s="813"/>
      <c r="F268" s="813"/>
      <c r="G268" s="827"/>
      <c r="H268" s="826"/>
      <c r="I268" s="813"/>
      <c r="J268" s="813"/>
      <c r="K268" s="827"/>
      <c r="L268" s="831"/>
      <c r="M268" s="273"/>
      <c r="N268" s="175"/>
    </row>
    <row r="269" spans="1:14" ht="16.5" customHeight="1">
      <c r="A269" s="175"/>
      <c r="B269" s="271"/>
      <c r="C269" s="821"/>
      <c r="D269" s="826"/>
      <c r="E269" s="813"/>
      <c r="F269" s="813"/>
      <c r="G269" s="827"/>
      <c r="H269" s="826"/>
      <c r="I269" s="813"/>
      <c r="J269" s="813"/>
      <c r="K269" s="827"/>
      <c r="L269" s="831"/>
      <c r="M269" s="273"/>
      <c r="N269" s="175"/>
    </row>
    <row r="270" spans="1:14" ht="16.5" customHeight="1">
      <c r="A270" s="175"/>
      <c r="B270" s="271"/>
      <c r="C270" s="821"/>
      <c r="D270" s="826"/>
      <c r="E270" s="813"/>
      <c r="F270" s="813"/>
      <c r="G270" s="827"/>
      <c r="H270" s="826"/>
      <c r="I270" s="813"/>
      <c r="J270" s="813"/>
      <c r="K270" s="827"/>
      <c r="L270" s="831"/>
      <c r="M270" s="273"/>
      <c r="N270" s="175"/>
    </row>
    <row r="271" spans="1:14" ht="16.5" customHeight="1">
      <c r="A271" s="175"/>
      <c r="B271" s="271"/>
      <c r="C271" s="821"/>
      <c r="D271" s="826"/>
      <c r="E271" s="813"/>
      <c r="F271" s="813"/>
      <c r="G271" s="827"/>
      <c r="H271" s="826"/>
      <c r="I271" s="813"/>
      <c r="J271" s="813"/>
      <c r="K271" s="827"/>
      <c r="L271" s="831"/>
      <c r="M271" s="273"/>
      <c r="N271" s="175"/>
    </row>
    <row r="272" spans="1:14" ht="16.5" customHeight="1">
      <c r="A272" s="175"/>
      <c r="B272" s="271"/>
      <c r="C272" s="821"/>
      <c r="D272" s="826"/>
      <c r="E272" s="813"/>
      <c r="F272" s="813"/>
      <c r="G272" s="827"/>
      <c r="H272" s="826"/>
      <c r="I272" s="813"/>
      <c r="J272" s="813"/>
      <c r="K272" s="827"/>
      <c r="L272" s="831"/>
      <c r="M272" s="273"/>
      <c r="N272" s="175"/>
    </row>
    <row r="273" spans="1:14" ht="16.5" customHeight="1">
      <c r="A273" s="175"/>
      <c r="B273" s="271"/>
      <c r="C273" s="821"/>
      <c r="D273" s="826"/>
      <c r="E273" s="813"/>
      <c r="F273" s="813"/>
      <c r="G273" s="827"/>
      <c r="H273" s="826"/>
      <c r="I273" s="813"/>
      <c r="J273" s="813"/>
      <c r="K273" s="827"/>
      <c r="L273" s="831"/>
      <c r="M273" s="273"/>
      <c r="N273" s="175"/>
    </row>
    <row r="274" spans="1:14" ht="16.5" customHeight="1">
      <c r="A274" s="175"/>
      <c r="B274" s="271"/>
      <c r="C274" s="821"/>
      <c r="D274" s="826"/>
      <c r="E274" s="813"/>
      <c r="F274" s="813"/>
      <c r="G274" s="827"/>
      <c r="H274" s="826"/>
      <c r="I274" s="813"/>
      <c r="J274" s="813"/>
      <c r="K274" s="827"/>
      <c r="L274" s="831"/>
      <c r="M274" s="273"/>
      <c r="N274" s="175"/>
    </row>
    <row r="275" spans="1:14">
      <c r="A275" s="175"/>
      <c r="B275" s="271"/>
      <c r="C275" s="821"/>
      <c r="D275" s="826"/>
      <c r="E275" s="813"/>
      <c r="F275" s="813"/>
      <c r="G275" s="827"/>
      <c r="H275" s="826"/>
      <c r="I275" s="813"/>
      <c r="J275" s="813"/>
      <c r="K275" s="827"/>
      <c r="L275" s="831"/>
      <c r="M275" s="273"/>
      <c r="N275" s="175"/>
    </row>
    <row r="276" spans="1:14" ht="16.5" customHeight="1">
      <c r="A276" s="175"/>
      <c r="B276" s="271"/>
      <c r="C276" s="821"/>
      <c r="D276" s="826"/>
      <c r="E276" s="813"/>
      <c r="F276" s="813"/>
      <c r="G276" s="827"/>
      <c r="H276" s="826"/>
      <c r="I276" s="813"/>
      <c r="J276" s="813"/>
      <c r="K276" s="827"/>
      <c r="L276" s="831"/>
      <c r="M276" s="273"/>
      <c r="N276" s="175"/>
    </row>
    <row r="277" spans="1:14" ht="16.5" customHeight="1">
      <c r="A277" s="175"/>
      <c r="B277" s="271"/>
      <c r="C277" s="821"/>
      <c r="D277" s="826"/>
      <c r="E277" s="813"/>
      <c r="F277" s="813"/>
      <c r="G277" s="827"/>
      <c r="H277" s="826"/>
      <c r="I277" s="813"/>
      <c r="J277" s="813"/>
      <c r="K277" s="827"/>
      <c r="L277" s="831"/>
      <c r="M277" s="273"/>
      <c r="N277" s="175"/>
    </row>
    <row r="278" spans="1:14" ht="16.5" customHeight="1">
      <c r="A278" s="175"/>
      <c r="B278" s="275"/>
      <c r="C278" s="821"/>
      <c r="D278" s="826"/>
      <c r="E278" s="813"/>
      <c r="F278" s="813"/>
      <c r="G278" s="827"/>
      <c r="H278" s="826"/>
      <c r="I278" s="813"/>
      <c r="J278" s="813"/>
      <c r="K278" s="827"/>
      <c r="L278" s="831"/>
      <c r="M278" s="276"/>
      <c r="N278" s="175"/>
    </row>
    <row r="279" spans="1:14" ht="16.5" customHeight="1">
      <c r="A279" s="175"/>
      <c r="B279" s="271"/>
      <c r="C279" s="821"/>
      <c r="D279" s="833"/>
      <c r="E279" s="834"/>
      <c r="F279" s="834"/>
      <c r="G279" s="835"/>
      <c r="H279" s="833"/>
      <c r="I279" s="834"/>
      <c r="J279" s="834"/>
      <c r="K279" s="835"/>
      <c r="L279" s="836"/>
      <c r="M279" s="272"/>
      <c r="N279" s="175"/>
    </row>
    <row r="280" spans="1:14" ht="16.5" customHeight="1">
      <c r="A280" s="175"/>
      <c r="B280" s="271"/>
      <c r="C280" s="821" t="s">
        <v>429</v>
      </c>
      <c r="D280" s="823"/>
      <c r="E280" s="824"/>
      <c r="F280" s="824"/>
      <c r="G280" s="825"/>
      <c r="H280" s="823"/>
      <c r="I280" s="824"/>
      <c r="J280" s="824"/>
      <c r="K280" s="825"/>
      <c r="L280" s="830"/>
      <c r="M280" s="272"/>
      <c r="N280" s="175"/>
    </row>
    <row r="281" spans="1:14" ht="16.5" customHeight="1">
      <c r="A281" s="175"/>
      <c r="B281" s="271"/>
      <c r="C281" s="821"/>
      <c r="D281" s="826"/>
      <c r="E281" s="813"/>
      <c r="F281" s="813"/>
      <c r="G281" s="827"/>
      <c r="H281" s="826"/>
      <c r="I281" s="813"/>
      <c r="J281" s="813"/>
      <c r="K281" s="827"/>
      <c r="L281" s="831"/>
      <c r="M281" s="272"/>
      <c r="N281" s="175"/>
    </row>
    <row r="282" spans="1:14" ht="16.5" customHeight="1">
      <c r="A282" s="175"/>
      <c r="B282" s="271"/>
      <c r="C282" s="821"/>
      <c r="D282" s="826"/>
      <c r="E282" s="813"/>
      <c r="F282" s="813"/>
      <c r="G282" s="827"/>
      <c r="H282" s="826"/>
      <c r="I282" s="813"/>
      <c r="J282" s="813"/>
      <c r="K282" s="827"/>
      <c r="L282" s="831"/>
      <c r="M282" s="272"/>
      <c r="N282" s="175"/>
    </row>
    <row r="283" spans="1:14" ht="16.5" customHeight="1">
      <c r="A283" s="175"/>
      <c r="B283" s="271"/>
      <c r="C283" s="821"/>
      <c r="D283" s="826"/>
      <c r="E283" s="813"/>
      <c r="F283" s="813"/>
      <c r="G283" s="827"/>
      <c r="H283" s="826"/>
      <c r="I283" s="813"/>
      <c r="J283" s="813"/>
      <c r="K283" s="827"/>
      <c r="L283" s="831"/>
      <c r="M283" s="273"/>
      <c r="N283" s="175"/>
    </row>
    <row r="284" spans="1:14" ht="16.5" customHeight="1">
      <c r="A284" s="175"/>
      <c r="B284" s="271"/>
      <c r="C284" s="821"/>
      <c r="D284" s="826"/>
      <c r="E284" s="813"/>
      <c r="F284" s="813"/>
      <c r="G284" s="827"/>
      <c r="H284" s="826"/>
      <c r="I284" s="813"/>
      <c r="J284" s="813"/>
      <c r="K284" s="827"/>
      <c r="L284" s="831"/>
      <c r="M284" s="273"/>
      <c r="N284" s="175"/>
    </row>
    <row r="285" spans="1:14" ht="16.5" customHeight="1">
      <c r="A285" s="175"/>
      <c r="B285" s="271"/>
      <c r="C285" s="821"/>
      <c r="D285" s="826"/>
      <c r="E285" s="813"/>
      <c r="F285" s="813"/>
      <c r="G285" s="827"/>
      <c r="H285" s="826"/>
      <c r="I285" s="813"/>
      <c r="J285" s="813"/>
      <c r="K285" s="827"/>
      <c r="L285" s="831"/>
      <c r="M285" s="273"/>
      <c r="N285" s="175"/>
    </row>
    <row r="286" spans="1:14" ht="16.5" customHeight="1">
      <c r="A286" s="175"/>
      <c r="B286" s="271"/>
      <c r="C286" s="821"/>
      <c r="D286" s="826"/>
      <c r="E286" s="813"/>
      <c r="F286" s="813"/>
      <c r="G286" s="827"/>
      <c r="H286" s="826"/>
      <c r="I286" s="813"/>
      <c r="J286" s="813"/>
      <c r="K286" s="827"/>
      <c r="L286" s="831"/>
      <c r="M286" s="273"/>
      <c r="N286" s="175"/>
    </row>
    <row r="287" spans="1:14" ht="16.5" customHeight="1">
      <c r="A287" s="175"/>
      <c r="B287" s="271"/>
      <c r="C287" s="821"/>
      <c r="D287" s="826"/>
      <c r="E287" s="813"/>
      <c r="F287" s="813"/>
      <c r="G287" s="827"/>
      <c r="H287" s="826"/>
      <c r="I287" s="813"/>
      <c r="J287" s="813"/>
      <c r="K287" s="827"/>
      <c r="L287" s="831"/>
      <c r="M287" s="273"/>
      <c r="N287" s="175"/>
    </row>
    <row r="288" spans="1:14" ht="16.5" customHeight="1">
      <c r="A288" s="175"/>
      <c r="B288" s="271"/>
      <c r="C288" s="821"/>
      <c r="D288" s="826"/>
      <c r="E288" s="813"/>
      <c r="F288" s="813"/>
      <c r="G288" s="827"/>
      <c r="H288" s="826"/>
      <c r="I288" s="813"/>
      <c r="J288" s="813"/>
      <c r="K288" s="827"/>
      <c r="L288" s="831"/>
      <c r="M288" s="273"/>
      <c r="N288" s="175"/>
    </row>
    <row r="289" spans="1:14" ht="16.5" customHeight="1">
      <c r="A289" s="175"/>
      <c r="B289" s="271"/>
      <c r="C289" s="821"/>
      <c r="D289" s="826"/>
      <c r="E289" s="813"/>
      <c r="F289" s="813"/>
      <c r="G289" s="827"/>
      <c r="H289" s="826"/>
      <c r="I289" s="813"/>
      <c r="J289" s="813"/>
      <c r="K289" s="827"/>
      <c r="L289" s="831"/>
      <c r="M289" s="273"/>
      <c r="N289" s="175"/>
    </row>
    <row r="290" spans="1:14">
      <c r="A290" s="175"/>
      <c r="B290" s="271"/>
      <c r="C290" s="821"/>
      <c r="D290" s="826"/>
      <c r="E290" s="813"/>
      <c r="F290" s="813"/>
      <c r="G290" s="827"/>
      <c r="H290" s="826"/>
      <c r="I290" s="813"/>
      <c r="J290" s="813"/>
      <c r="K290" s="827"/>
      <c r="L290" s="831"/>
      <c r="M290" s="273"/>
      <c r="N290" s="175"/>
    </row>
    <row r="291" spans="1:14" ht="16.5" customHeight="1">
      <c r="A291" s="175"/>
      <c r="B291" s="271"/>
      <c r="C291" s="821"/>
      <c r="D291" s="826"/>
      <c r="E291" s="813"/>
      <c r="F291" s="813"/>
      <c r="G291" s="827"/>
      <c r="H291" s="826"/>
      <c r="I291" s="813"/>
      <c r="J291" s="813"/>
      <c r="K291" s="827"/>
      <c r="L291" s="831"/>
      <c r="M291" s="273"/>
      <c r="N291" s="175"/>
    </row>
    <row r="292" spans="1:14" ht="16.5" customHeight="1">
      <c r="A292" s="175"/>
      <c r="B292" s="271"/>
      <c r="C292" s="821"/>
      <c r="D292" s="826"/>
      <c r="E292" s="813"/>
      <c r="F292" s="813"/>
      <c r="G292" s="827"/>
      <c r="H292" s="826"/>
      <c r="I292" s="813"/>
      <c r="J292" s="813"/>
      <c r="K292" s="827"/>
      <c r="L292" s="831"/>
      <c r="M292" s="273"/>
      <c r="N292" s="175"/>
    </row>
    <row r="293" spans="1:14" ht="16.5" customHeight="1">
      <c r="A293" s="175"/>
      <c r="B293" s="275"/>
      <c r="C293" s="821"/>
      <c r="D293" s="826"/>
      <c r="E293" s="813"/>
      <c r="F293" s="813"/>
      <c r="G293" s="827"/>
      <c r="H293" s="826"/>
      <c r="I293" s="813"/>
      <c r="J293" s="813"/>
      <c r="K293" s="827"/>
      <c r="L293" s="831"/>
      <c r="M293" s="276"/>
      <c r="N293" s="175"/>
    </row>
    <row r="294" spans="1:14" ht="16.5" customHeight="1" thickBot="1">
      <c r="A294" s="175"/>
      <c r="B294" s="271"/>
      <c r="C294" s="822"/>
      <c r="D294" s="828"/>
      <c r="E294" s="816"/>
      <c r="F294" s="816"/>
      <c r="G294" s="829"/>
      <c r="H294" s="828"/>
      <c r="I294" s="816"/>
      <c r="J294" s="816"/>
      <c r="K294" s="829"/>
      <c r="L294" s="832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53" t="s">
        <v>226</v>
      </c>
      <c r="F299" s="818"/>
      <c r="G299" s="654"/>
      <c r="H299" s="654"/>
      <c r="I299" s="654"/>
      <c r="J299" s="655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56"/>
      <c r="F300" s="657"/>
      <c r="G300" s="657"/>
      <c r="H300" s="657"/>
      <c r="I300" s="657"/>
      <c r="J300" s="658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56"/>
      <c r="F301" s="657"/>
      <c r="G301" s="657"/>
      <c r="H301" s="657"/>
      <c r="I301" s="657"/>
      <c r="J301" s="658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59"/>
      <c r="F302" s="660"/>
      <c r="G302" s="660"/>
      <c r="H302" s="660"/>
      <c r="I302" s="660"/>
      <c r="J302" s="661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0" t="s">
        <v>225</v>
      </c>
      <c r="G303" s="820"/>
      <c r="H303" s="819" t="str">
        <f>H7</f>
        <v>LB11319</v>
      </c>
      <c r="I303" s="819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62"/>
      <c r="D304" s="662"/>
      <c r="E304" s="662"/>
      <c r="F304" s="662"/>
      <c r="G304" s="662"/>
      <c r="H304" s="662"/>
      <c r="I304" s="662"/>
      <c r="J304" s="662"/>
      <c r="K304" s="662"/>
      <c r="L304" s="662"/>
      <c r="M304" s="663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87" t="s">
        <v>513</v>
      </c>
      <c r="D306" s="888"/>
      <c r="E306" s="888"/>
      <c r="F306" s="888"/>
      <c r="G306" s="888"/>
      <c r="H306" s="888"/>
      <c r="I306" s="888"/>
      <c r="J306" s="888"/>
      <c r="K306" s="888"/>
      <c r="L306" s="889"/>
      <c r="M306" s="276"/>
      <c r="N306" s="175"/>
    </row>
    <row r="307" spans="1:16" ht="16.5" customHeight="1">
      <c r="A307" s="175"/>
      <c r="B307" s="275"/>
      <c r="C307" s="280"/>
      <c r="D307" s="890" t="s">
        <v>247</v>
      </c>
      <c r="E307" s="891"/>
      <c r="F307" s="891"/>
      <c r="G307" s="892"/>
      <c r="H307" s="890" t="s">
        <v>248</v>
      </c>
      <c r="I307" s="891"/>
      <c r="J307" s="891"/>
      <c r="K307" s="892"/>
      <c r="L307" s="294" t="s">
        <v>179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21" t="s">
        <v>242</v>
      </c>
      <c r="D308" s="823"/>
      <c r="E308" s="824"/>
      <c r="F308" s="824"/>
      <c r="G308" s="825"/>
      <c r="H308" s="823"/>
      <c r="I308" s="824"/>
      <c r="J308" s="824"/>
      <c r="K308" s="825"/>
      <c r="L308" s="830"/>
      <c r="M308" s="272"/>
      <c r="N308" s="175"/>
      <c r="P308" s="316" t="s">
        <v>442</v>
      </c>
    </row>
    <row r="309" spans="1:16" ht="16.5" customHeight="1">
      <c r="A309" s="175"/>
      <c r="B309" s="271"/>
      <c r="C309" s="821"/>
      <c r="D309" s="826"/>
      <c r="E309" s="813"/>
      <c r="F309" s="813"/>
      <c r="G309" s="827"/>
      <c r="H309" s="826"/>
      <c r="I309" s="813"/>
      <c r="J309" s="813"/>
      <c r="K309" s="827"/>
      <c r="L309" s="831"/>
      <c r="M309" s="272"/>
      <c r="N309" s="175"/>
    </row>
    <row r="310" spans="1:16" ht="16.5" customHeight="1">
      <c r="A310" s="175"/>
      <c r="B310" s="271"/>
      <c r="C310" s="821"/>
      <c r="D310" s="826"/>
      <c r="E310" s="813"/>
      <c r="F310" s="813"/>
      <c r="G310" s="827"/>
      <c r="H310" s="826"/>
      <c r="I310" s="813"/>
      <c r="J310" s="813"/>
      <c r="K310" s="827"/>
      <c r="L310" s="831"/>
      <c r="M310" s="272"/>
      <c r="N310" s="175"/>
    </row>
    <row r="311" spans="1:16" ht="16.5" customHeight="1">
      <c r="A311" s="175"/>
      <c r="B311" s="271"/>
      <c r="C311" s="821"/>
      <c r="D311" s="826"/>
      <c r="E311" s="813"/>
      <c r="F311" s="813"/>
      <c r="G311" s="827"/>
      <c r="H311" s="826"/>
      <c r="I311" s="813"/>
      <c r="J311" s="813"/>
      <c r="K311" s="827"/>
      <c r="L311" s="831"/>
      <c r="M311" s="273"/>
      <c r="N311" s="175"/>
    </row>
    <row r="312" spans="1:16" ht="16.5" customHeight="1">
      <c r="A312" s="175"/>
      <c r="B312" s="271"/>
      <c r="C312" s="821"/>
      <c r="D312" s="826"/>
      <c r="E312" s="813"/>
      <c r="F312" s="813"/>
      <c r="G312" s="827"/>
      <c r="H312" s="826"/>
      <c r="I312" s="813"/>
      <c r="J312" s="813"/>
      <c r="K312" s="827"/>
      <c r="L312" s="831"/>
      <c r="M312" s="273"/>
      <c r="N312" s="175"/>
    </row>
    <row r="313" spans="1:16" ht="16.5" customHeight="1">
      <c r="A313" s="175"/>
      <c r="B313" s="271"/>
      <c r="C313" s="821"/>
      <c r="D313" s="826"/>
      <c r="E313" s="813"/>
      <c r="F313" s="813"/>
      <c r="G313" s="827"/>
      <c r="H313" s="826"/>
      <c r="I313" s="813"/>
      <c r="J313" s="813"/>
      <c r="K313" s="827"/>
      <c r="L313" s="831"/>
      <c r="M313" s="273"/>
      <c r="N313" s="175"/>
    </row>
    <row r="314" spans="1:16" ht="16.5" customHeight="1">
      <c r="A314" s="175"/>
      <c r="B314" s="271"/>
      <c r="C314" s="821"/>
      <c r="D314" s="826"/>
      <c r="E314" s="813"/>
      <c r="F314" s="813"/>
      <c r="G314" s="827"/>
      <c r="H314" s="826"/>
      <c r="I314" s="813"/>
      <c r="J314" s="813"/>
      <c r="K314" s="827"/>
      <c r="L314" s="831"/>
      <c r="M314" s="273"/>
      <c r="N314" s="175"/>
    </row>
    <row r="315" spans="1:16" ht="16.5" customHeight="1">
      <c r="A315" s="175"/>
      <c r="B315" s="271"/>
      <c r="C315" s="821"/>
      <c r="D315" s="826"/>
      <c r="E315" s="813"/>
      <c r="F315" s="813"/>
      <c r="G315" s="827"/>
      <c r="H315" s="826"/>
      <c r="I315" s="813"/>
      <c r="J315" s="813"/>
      <c r="K315" s="827"/>
      <c r="L315" s="831"/>
      <c r="M315" s="273"/>
      <c r="N315" s="175"/>
    </row>
    <row r="316" spans="1:16" ht="16.5" customHeight="1">
      <c r="A316" s="175"/>
      <c r="B316" s="271"/>
      <c r="C316" s="821"/>
      <c r="D316" s="826"/>
      <c r="E316" s="813"/>
      <c r="F316" s="813"/>
      <c r="G316" s="827"/>
      <c r="H316" s="826"/>
      <c r="I316" s="813"/>
      <c r="J316" s="813"/>
      <c r="K316" s="827"/>
      <c r="L316" s="831"/>
      <c r="M316" s="273"/>
      <c r="N316" s="175"/>
    </row>
    <row r="317" spans="1:16" ht="16.5" customHeight="1">
      <c r="A317" s="175"/>
      <c r="B317" s="271"/>
      <c r="C317" s="821"/>
      <c r="D317" s="826"/>
      <c r="E317" s="813"/>
      <c r="F317" s="813"/>
      <c r="G317" s="827"/>
      <c r="H317" s="826"/>
      <c r="I317" s="813"/>
      <c r="J317" s="813"/>
      <c r="K317" s="827"/>
      <c r="L317" s="831"/>
      <c r="M317" s="273"/>
      <c r="N317" s="175"/>
    </row>
    <row r="318" spans="1:16">
      <c r="A318" s="175"/>
      <c r="B318" s="271"/>
      <c r="C318" s="821"/>
      <c r="D318" s="826"/>
      <c r="E318" s="813"/>
      <c r="F318" s="813"/>
      <c r="G318" s="827"/>
      <c r="H318" s="826"/>
      <c r="I318" s="813"/>
      <c r="J318" s="813"/>
      <c r="K318" s="827"/>
      <c r="L318" s="831"/>
      <c r="M318" s="273"/>
      <c r="N318" s="175"/>
    </row>
    <row r="319" spans="1:16" ht="16.5" customHeight="1">
      <c r="A319" s="175"/>
      <c r="B319" s="271"/>
      <c r="C319" s="821"/>
      <c r="D319" s="826"/>
      <c r="E319" s="813"/>
      <c r="F319" s="813"/>
      <c r="G319" s="827"/>
      <c r="H319" s="826"/>
      <c r="I319" s="813"/>
      <c r="J319" s="813"/>
      <c r="K319" s="827"/>
      <c r="L319" s="831"/>
      <c r="M319" s="273"/>
      <c r="N319" s="175"/>
    </row>
    <row r="320" spans="1:16" ht="16.5" customHeight="1">
      <c r="A320" s="175"/>
      <c r="B320" s="271"/>
      <c r="C320" s="821"/>
      <c r="D320" s="826"/>
      <c r="E320" s="813"/>
      <c r="F320" s="813"/>
      <c r="G320" s="827"/>
      <c r="H320" s="826"/>
      <c r="I320" s="813"/>
      <c r="J320" s="813"/>
      <c r="K320" s="827"/>
      <c r="L320" s="831"/>
      <c r="M320" s="273"/>
      <c r="N320" s="175"/>
    </row>
    <row r="321" spans="1:14" ht="16.5" customHeight="1">
      <c r="A321" s="175"/>
      <c r="B321" s="275"/>
      <c r="C321" s="821"/>
      <c r="D321" s="826"/>
      <c r="E321" s="813"/>
      <c r="F321" s="813"/>
      <c r="G321" s="827"/>
      <c r="H321" s="826"/>
      <c r="I321" s="813"/>
      <c r="J321" s="813"/>
      <c r="K321" s="827"/>
      <c r="L321" s="831"/>
      <c r="M321" s="276"/>
      <c r="N321" s="175"/>
    </row>
    <row r="322" spans="1:14" ht="16.5" customHeight="1">
      <c r="A322" s="175"/>
      <c r="B322" s="271"/>
      <c r="C322" s="821"/>
      <c r="D322" s="833"/>
      <c r="E322" s="834"/>
      <c r="F322" s="834"/>
      <c r="G322" s="835"/>
      <c r="H322" s="833"/>
      <c r="I322" s="834"/>
      <c r="J322" s="834"/>
      <c r="K322" s="835"/>
      <c r="L322" s="836"/>
      <c r="M322" s="272"/>
      <c r="N322" s="175"/>
    </row>
    <row r="323" spans="1:14" ht="16.5" customHeight="1">
      <c r="A323" s="175"/>
      <c r="B323" s="271"/>
      <c r="C323" s="821" t="s">
        <v>206</v>
      </c>
      <c r="D323" s="823"/>
      <c r="E323" s="824"/>
      <c r="F323" s="824"/>
      <c r="G323" s="825"/>
      <c r="H323" s="823"/>
      <c r="I323" s="824"/>
      <c r="J323" s="824"/>
      <c r="K323" s="825"/>
      <c r="L323" s="830"/>
      <c r="M323" s="272"/>
      <c r="N323" s="175"/>
    </row>
    <row r="324" spans="1:14" ht="16.5" customHeight="1">
      <c r="A324" s="175"/>
      <c r="B324" s="271"/>
      <c r="C324" s="821"/>
      <c r="D324" s="826"/>
      <c r="E324" s="813"/>
      <c r="F324" s="813"/>
      <c r="G324" s="827"/>
      <c r="H324" s="826"/>
      <c r="I324" s="813"/>
      <c r="J324" s="813"/>
      <c r="K324" s="827"/>
      <c r="L324" s="831"/>
      <c r="M324" s="272"/>
      <c r="N324" s="175"/>
    </row>
    <row r="325" spans="1:14" ht="16.5" customHeight="1">
      <c r="A325" s="175"/>
      <c r="B325" s="271"/>
      <c r="C325" s="821"/>
      <c r="D325" s="826"/>
      <c r="E325" s="813"/>
      <c r="F325" s="813"/>
      <c r="G325" s="827"/>
      <c r="H325" s="826"/>
      <c r="I325" s="813"/>
      <c r="J325" s="813"/>
      <c r="K325" s="827"/>
      <c r="L325" s="831"/>
      <c r="M325" s="272"/>
      <c r="N325" s="175"/>
    </row>
    <row r="326" spans="1:14" ht="16.5" customHeight="1">
      <c r="A326" s="175"/>
      <c r="B326" s="271"/>
      <c r="C326" s="821"/>
      <c r="D326" s="826"/>
      <c r="E326" s="813"/>
      <c r="F326" s="813"/>
      <c r="G326" s="827"/>
      <c r="H326" s="826"/>
      <c r="I326" s="813"/>
      <c r="J326" s="813"/>
      <c r="K326" s="827"/>
      <c r="L326" s="831"/>
      <c r="M326" s="273"/>
      <c r="N326" s="175"/>
    </row>
    <row r="327" spans="1:14" ht="16.5" customHeight="1">
      <c r="A327" s="175"/>
      <c r="B327" s="271"/>
      <c r="C327" s="821"/>
      <c r="D327" s="826"/>
      <c r="E327" s="813"/>
      <c r="F327" s="813"/>
      <c r="G327" s="827"/>
      <c r="H327" s="826"/>
      <c r="I327" s="813"/>
      <c r="J327" s="813"/>
      <c r="K327" s="827"/>
      <c r="L327" s="831"/>
      <c r="M327" s="273"/>
      <c r="N327" s="175"/>
    </row>
    <row r="328" spans="1:14" ht="16.5" customHeight="1">
      <c r="A328" s="175"/>
      <c r="B328" s="271"/>
      <c r="C328" s="821"/>
      <c r="D328" s="826"/>
      <c r="E328" s="813"/>
      <c r="F328" s="813"/>
      <c r="G328" s="827"/>
      <c r="H328" s="826"/>
      <c r="I328" s="813"/>
      <c r="J328" s="813"/>
      <c r="K328" s="827"/>
      <c r="L328" s="831"/>
      <c r="M328" s="273"/>
      <c r="N328" s="175"/>
    </row>
    <row r="329" spans="1:14" ht="16.5" customHeight="1">
      <c r="A329" s="175"/>
      <c r="B329" s="271"/>
      <c r="C329" s="821"/>
      <c r="D329" s="826"/>
      <c r="E329" s="813"/>
      <c r="F329" s="813"/>
      <c r="G329" s="827"/>
      <c r="H329" s="826"/>
      <c r="I329" s="813"/>
      <c r="J329" s="813"/>
      <c r="K329" s="827"/>
      <c r="L329" s="831"/>
      <c r="M329" s="273"/>
      <c r="N329" s="175"/>
    </row>
    <row r="330" spans="1:14" ht="16.5" customHeight="1">
      <c r="A330" s="175"/>
      <c r="B330" s="271"/>
      <c r="C330" s="821"/>
      <c r="D330" s="826"/>
      <c r="E330" s="813"/>
      <c r="F330" s="813"/>
      <c r="G330" s="827"/>
      <c r="H330" s="826"/>
      <c r="I330" s="813"/>
      <c r="J330" s="813"/>
      <c r="K330" s="827"/>
      <c r="L330" s="831"/>
      <c r="M330" s="273"/>
      <c r="N330" s="175"/>
    </row>
    <row r="331" spans="1:14" ht="16.5" customHeight="1">
      <c r="A331" s="175"/>
      <c r="B331" s="271"/>
      <c r="C331" s="821"/>
      <c r="D331" s="826"/>
      <c r="E331" s="813"/>
      <c r="F331" s="813"/>
      <c r="G331" s="827"/>
      <c r="H331" s="826"/>
      <c r="I331" s="813"/>
      <c r="J331" s="813"/>
      <c r="K331" s="827"/>
      <c r="L331" s="831"/>
      <c r="M331" s="273"/>
      <c r="N331" s="175"/>
    </row>
    <row r="332" spans="1:14" ht="16.5" customHeight="1">
      <c r="A332" s="175"/>
      <c r="B332" s="271"/>
      <c r="C332" s="821"/>
      <c r="D332" s="826"/>
      <c r="E332" s="813"/>
      <c r="F332" s="813"/>
      <c r="G332" s="827"/>
      <c r="H332" s="826"/>
      <c r="I332" s="813"/>
      <c r="J332" s="813"/>
      <c r="K332" s="827"/>
      <c r="L332" s="831"/>
      <c r="M332" s="273"/>
      <c r="N332" s="175"/>
    </row>
    <row r="333" spans="1:14">
      <c r="A333" s="175"/>
      <c r="B333" s="271"/>
      <c r="C333" s="821"/>
      <c r="D333" s="826"/>
      <c r="E333" s="813"/>
      <c r="F333" s="813"/>
      <c r="G333" s="827"/>
      <c r="H333" s="826"/>
      <c r="I333" s="813"/>
      <c r="J333" s="813"/>
      <c r="K333" s="827"/>
      <c r="L333" s="831"/>
      <c r="M333" s="273"/>
      <c r="N333" s="175"/>
    </row>
    <row r="334" spans="1:14" ht="16.5" customHeight="1">
      <c r="A334" s="175"/>
      <c r="B334" s="271"/>
      <c r="C334" s="821"/>
      <c r="D334" s="826"/>
      <c r="E334" s="813"/>
      <c r="F334" s="813"/>
      <c r="G334" s="827"/>
      <c r="H334" s="826"/>
      <c r="I334" s="813"/>
      <c r="J334" s="813"/>
      <c r="K334" s="827"/>
      <c r="L334" s="831"/>
      <c r="M334" s="273"/>
      <c r="N334" s="175"/>
    </row>
    <row r="335" spans="1:14" ht="16.5" customHeight="1">
      <c r="A335" s="175"/>
      <c r="B335" s="271"/>
      <c r="C335" s="821"/>
      <c r="D335" s="826"/>
      <c r="E335" s="813"/>
      <c r="F335" s="813"/>
      <c r="G335" s="827"/>
      <c r="H335" s="826"/>
      <c r="I335" s="813"/>
      <c r="J335" s="813"/>
      <c r="K335" s="827"/>
      <c r="L335" s="831"/>
      <c r="M335" s="273"/>
      <c r="N335" s="175"/>
    </row>
    <row r="336" spans="1:14" ht="16.5" customHeight="1">
      <c r="A336" s="175"/>
      <c r="B336" s="275"/>
      <c r="C336" s="821"/>
      <c r="D336" s="826"/>
      <c r="E336" s="813"/>
      <c r="F336" s="813"/>
      <c r="G336" s="827"/>
      <c r="H336" s="826"/>
      <c r="I336" s="813"/>
      <c r="J336" s="813"/>
      <c r="K336" s="827"/>
      <c r="L336" s="831"/>
      <c r="M336" s="276"/>
      <c r="N336" s="175"/>
    </row>
    <row r="337" spans="1:14" ht="16.5" customHeight="1">
      <c r="A337" s="175"/>
      <c r="B337" s="271"/>
      <c r="C337" s="821"/>
      <c r="D337" s="833"/>
      <c r="E337" s="834"/>
      <c r="F337" s="834"/>
      <c r="G337" s="835"/>
      <c r="H337" s="833"/>
      <c r="I337" s="834"/>
      <c r="J337" s="834"/>
      <c r="K337" s="835"/>
      <c r="L337" s="836"/>
      <c r="M337" s="272"/>
      <c r="N337" s="175"/>
    </row>
    <row r="338" spans="1:14" ht="16.5" customHeight="1">
      <c r="A338" s="175"/>
      <c r="B338" s="271"/>
      <c r="C338" s="821" t="s">
        <v>243</v>
      </c>
      <c r="D338" s="823"/>
      <c r="E338" s="824"/>
      <c r="F338" s="824"/>
      <c r="G338" s="825"/>
      <c r="H338" s="823"/>
      <c r="I338" s="824"/>
      <c r="J338" s="824"/>
      <c r="K338" s="825"/>
      <c r="L338" s="830"/>
      <c r="M338" s="272"/>
      <c r="N338" s="175"/>
    </row>
    <row r="339" spans="1:14" ht="16.5" customHeight="1">
      <c r="A339" s="175"/>
      <c r="B339" s="271"/>
      <c r="C339" s="821"/>
      <c r="D339" s="826"/>
      <c r="E339" s="813"/>
      <c r="F339" s="813"/>
      <c r="G339" s="827"/>
      <c r="H339" s="826"/>
      <c r="I339" s="813"/>
      <c r="J339" s="813"/>
      <c r="K339" s="827"/>
      <c r="L339" s="831"/>
      <c r="M339" s="272"/>
      <c r="N339" s="175"/>
    </row>
    <row r="340" spans="1:14" ht="16.5" customHeight="1">
      <c r="A340" s="175"/>
      <c r="B340" s="271"/>
      <c r="C340" s="821"/>
      <c r="D340" s="826"/>
      <c r="E340" s="813"/>
      <c r="F340" s="813"/>
      <c r="G340" s="827"/>
      <c r="H340" s="826"/>
      <c r="I340" s="813"/>
      <c r="J340" s="813"/>
      <c r="K340" s="827"/>
      <c r="L340" s="831"/>
      <c r="M340" s="272"/>
      <c r="N340" s="175"/>
    </row>
    <row r="341" spans="1:14" ht="16.5" customHeight="1">
      <c r="A341" s="175"/>
      <c r="B341" s="271"/>
      <c r="C341" s="821"/>
      <c r="D341" s="826"/>
      <c r="E341" s="813"/>
      <c r="F341" s="813"/>
      <c r="G341" s="827"/>
      <c r="H341" s="826"/>
      <c r="I341" s="813"/>
      <c r="J341" s="813"/>
      <c r="K341" s="827"/>
      <c r="L341" s="831"/>
      <c r="M341" s="273"/>
      <c r="N341" s="175"/>
    </row>
    <row r="342" spans="1:14" ht="16.5" customHeight="1">
      <c r="A342" s="175"/>
      <c r="B342" s="271"/>
      <c r="C342" s="821"/>
      <c r="D342" s="826"/>
      <c r="E342" s="813"/>
      <c r="F342" s="813"/>
      <c r="G342" s="827"/>
      <c r="H342" s="826"/>
      <c r="I342" s="813"/>
      <c r="J342" s="813"/>
      <c r="K342" s="827"/>
      <c r="L342" s="831"/>
      <c r="M342" s="273"/>
      <c r="N342" s="175"/>
    </row>
    <row r="343" spans="1:14" ht="16.5" customHeight="1">
      <c r="A343" s="175"/>
      <c r="B343" s="271"/>
      <c r="C343" s="821"/>
      <c r="D343" s="826"/>
      <c r="E343" s="813"/>
      <c r="F343" s="813"/>
      <c r="G343" s="827"/>
      <c r="H343" s="826"/>
      <c r="I343" s="813"/>
      <c r="J343" s="813"/>
      <c r="K343" s="827"/>
      <c r="L343" s="831"/>
      <c r="M343" s="273"/>
      <c r="N343" s="175"/>
    </row>
    <row r="344" spans="1:14" ht="16.5" customHeight="1">
      <c r="A344" s="175"/>
      <c r="B344" s="271"/>
      <c r="C344" s="821"/>
      <c r="D344" s="826"/>
      <c r="E344" s="813"/>
      <c r="F344" s="813"/>
      <c r="G344" s="827"/>
      <c r="H344" s="826"/>
      <c r="I344" s="813"/>
      <c r="J344" s="813"/>
      <c r="K344" s="827"/>
      <c r="L344" s="831"/>
      <c r="M344" s="273"/>
      <c r="N344" s="175"/>
    </row>
    <row r="345" spans="1:14" ht="16.5" customHeight="1">
      <c r="A345" s="175"/>
      <c r="B345" s="271"/>
      <c r="C345" s="821"/>
      <c r="D345" s="826"/>
      <c r="E345" s="813"/>
      <c r="F345" s="813"/>
      <c r="G345" s="827"/>
      <c r="H345" s="826"/>
      <c r="I345" s="813"/>
      <c r="J345" s="813"/>
      <c r="K345" s="827"/>
      <c r="L345" s="831"/>
      <c r="M345" s="273"/>
      <c r="N345" s="175"/>
    </row>
    <row r="346" spans="1:14" ht="16.5" customHeight="1">
      <c r="A346" s="175"/>
      <c r="B346" s="271"/>
      <c r="C346" s="821"/>
      <c r="D346" s="826"/>
      <c r="E346" s="813"/>
      <c r="F346" s="813"/>
      <c r="G346" s="827"/>
      <c r="H346" s="826"/>
      <c r="I346" s="813"/>
      <c r="J346" s="813"/>
      <c r="K346" s="827"/>
      <c r="L346" s="831"/>
      <c r="M346" s="273"/>
      <c r="N346" s="175"/>
    </row>
    <row r="347" spans="1:14" ht="16.5" customHeight="1">
      <c r="A347" s="175"/>
      <c r="B347" s="271"/>
      <c r="C347" s="821"/>
      <c r="D347" s="826"/>
      <c r="E347" s="813"/>
      <c r="F347" s="813"/>
      <c r="G347" s="827"/>
      <c r="H347" s="826"/>
      <c r="I347" s="813"/>
      <c r="J347" s="813"/>
      <c r="K347" s="827"/>
      <c r="L347" s="831"/>
      <c r="M347" s="273"/>
      <c r="N347" s="175"/>
    </row>
    <row r="348" spans="1:14">
      <c r="A348" s="175"/>
      <c r="B348" s="271"/>
      <c r="C348" s="821"/>
      <c r="D348" s="826"/>
      <c r="E348" s="813"/>
      <c r="F348" s="813"/>
      <c r="G348" s="827"/>
      <c r="H348" s="826"/>
      <c r="I348" s="813"/>
      <c r="J348" s="813"/>
      <c r="K348" s="827"/>
      <c r="L348" s="831"/>
      <c r="M348" s="273"/>
      <c r="N348" s="175"/>
    </row>
    <row r="349" spans="1:14" ht="16.5" customHeight="1">
      <c r="A349" s="175"/>
      <c r="B349" s="271"/>
      <c r="C349" s="821"/>
      <c r="D349" s="826"/>
      <c r="E349" s="813"/>
      <c r="F349" s="813"/>
      <c r="G349" s="827"/>
      <c r="H349" s="826"/>
      <c r="I349" s="813"/>
      <c r="J349" s="813"/>
      <c r="K349" s="827"/>
      <c r="L349" s="831"/>
      <c r="M349" s="273"/>
      <c r="N349" s="175"/>
    </row>
    <row r="350" spans="1:14" ht="16.5" customHeight="1">
      <c r="A350" s="175"/>
      <c r="B350" s="271"/>
      <c r="C350" s="821"/>
      <c r="D350" s="826"/>
      <c r="E350" s="813"/>
      <c r="F350" s="813"/>
      <c r="G350" s="827"/>
      <c r="H350" s="826"/>
      <c r="I350" s="813"/>
      <c r="J350" s="813"/>
      <c r="K350" s="827"/>
      <c r="L350" s="831"/>
      <c r="M350" s="273"/>
      <c r="N350" s="175"/>
    </row>
    <row r="351" spans="1:14" ht="16.5" customHeight="1">
      <c r="A351" s="175"/>
      <c r="B351" s="275"/>
      <c r="C351" s="821"/>
      <c r="D351" s="826"/>
      <c r="E351" s="813"/>
      <c r="F351" s="813"/>
      <c r="G351" s="827"/>
      <c r="H351" s="826"/>
      <c r="I351" s="813"/>
      <c r="J351" s="813"/>
      <c r="K351" s="827"/>
      <c r="L351" s="831"/>
      <c r="M351" s="276"/>
      <c r="N351" s="175"/>
    </row>
    <row r="352" spans="1:14" ht="16.5" customHeight="1">
      <c r="A352" s="175"/>
      <c r="B352" s="271"/>
      <c r="C352" s="821"/>
      <c r="D352" s="833"/>
      <c r="E352" s="834"/>
      <c r="F352" s="834"/>
      <c r="G352" s="835"/>
      <c r="H352" s="833"/>
      <c r="I352" s="834"/>
      <c r="J352" s="834"/>
      <c r="K352" s="835"/>
      <c r="L352" s="836"/>
      <c r="M352" s="272"/>
      <c r="N352" s="175"/>
    </row>
    <row r="353" spans="1:14" ht="16.5" customHeight="1">
      <c r="A353" s="175"/>
      <c r="B353" s="271"/>
      <c r="C353" s="821" t="s">
        <v>429</v>
      </c>
      <c r="D353" s="823"/>
      <c r="E353" s="824"/>
      <c r="F353" s="824"/>
      <c r="G353" s="825"/>
      <c r="H353" s="823"/>
      <c r="I353" s="824"/>
      <c r="J353" s="824"/>
      <c r="K353" s="825"/>
      <c r="L353" s="830"/>
      <c r="M353" s="272"/>
      <c r="N353" s="175"/>
    </row>
    <row r="354" spans="1:14" ht="16.5" customHeight="1">
      <c r="A354" s="175"/>
      <c r="B354" s="271"/>
      <c r="C354" s="821"/>
      <c r="D354" s="826"/>
      <c r="E354" s="813"/>
      <c r="F354" s="813"/>
      <c r="G354" s="827"/>
      <c r="H354" s="826"/>
      <c r="I354" s="813"/>
      <c r="J354" s="813"/>
      <c r="K354" s="827"/>
      <c r="L354" s="831"/>
      <c r="M354" s="272"/>
      <c r="N354" s="175"/>
    </row>
    <row r="355" spans="1:14" ht="16.5" customHeight="1">
      <c r="A355" s="175"/>
      <c r="B355" s="271"/>
      <c r="C355" s="821"/>
      <c r="D355" s="826"/>
      <c r="E355" s="813"/>
      <c r="F355" s="813"/>
      <c r="G355" s="827"/>
      <c r="H355" s="826"/>
      <c r="I355" s="813"/>
      <c r="J355" s="813"/>
      <c r="K355" s="827"/>
      <c r="L355" s="831"/>
      <c r="M355" s="272"/>
      <c r="N355" s="175"/>
    </row>
    <row r="356" spans="1:14" ht="16.5" customHeight="1">
      <c r="A356" s="175"/>
      <c r="B356" s="271"/>
      <c r="C356" s="821"/>
      <c r="D356" s="826"/>
      <c r="E356" s="813"/>
      <c r="F356" s="813"/>
      <c r="G356" s="827"/>
      <c r="H356" s="826"/>
      <c r="I356" s="813"/>
      <c r="J356" s="813"/>
      <c r="K356" s="827"/>
      <c r="L356" s="831"/>
      <c r="M356" s="273"/>
      <c r="N356" s="175"/>
    </row>
    <row r="357" spans="1:14" ht="16.5" customHeight="1">
      <c r="A357" s="175"/>
      <c r="B357" s="271"/>
      <c r="C357" s="821"/>
      <c r="D357" s="826"/>
      <c r="E357" s="813"/>
      <c r="F357" s="813"/>
      <c r="G357" s="827"/>
      <c r="H357" s="826"/>
      <c r="I357" s="813"/>
      <c r="J357" s="813"/>
      <c r="K357" s="827"/>
      <c r="L357" s="831"/>
      <c r="M357" s="273"/>
      <c r="N357" s="175"/>
    </row>
    <row r="358" spans="1:14" ht="16.5" customHeight="1">
      <c r="A358" s="175"/>
      <c r="B358" s="271"/>
      <c r="C358" s="821"/>
      <c r="D358" s="826"/>
      <c r="E358" s="813"/>
      <c r="F358" s="813"/>
      <c r="G358" s="827"/>
      <c r="H358" s="826"/>
      <c r="I358" s="813"/>
      <c r="J358" s="813"/>
      <c r="K358" s="827"/>
      <c r="L358" s="831"/>
      <c r="M358" s="273"/>
      <c r="N358" s="175"/>
    </row>
    <row r="359" spans="1:14" ht="16.5" customHeight="1">
      <c r="A359" s="175"/>
      <c r="B359" s="271"/>
      <c r="C359" s="821"/>
      <c r="D359" s="826"/>
      <c r="E359" s="813"/>
      <c r="F359" s="813"/>
      <c r="G359" s="827"/>
      <c r="H359" s="826"/>
      <c r="I359" s="813"/>
      <c r="J359" s="813"/>
      <c r="K359" s="827"/>
      <c r="L359" s="831"/>
      <c r="M359" s="273"/>
      <c r="N359" s="175"/>
    </row>
    <row r="360" spans="1:14" ht="16.5" customHeight="1">
      <c r="A360" s="175"/>
      <c r="B360" s="271"/>
      <c r="C360" s="821"/>
      <c r="D360" s="826"/>
      <c r="E360" s="813"/>
      <c r="F360" s="813"/>
      <c r="G360" s="827"/>
      <c r="H360" s="826"/>
      <c r="I360" s="813"/>
      <c r="J360" s="813"/>
      <c r="K360" s="827"/>
      <c r="L360" s="831"/>
      <c r="M360" s="273"/>
      <c r="N360" s="175"/>
    </row>
    <row r="361" spans="1:14" ht="16.5" customHeight="1">
      <c r="A361" s="175"/>
      <c r="B361" s="271"/>
      <c r="C361" s="821"/>
      <c r="D361" s="826"/>
      <c r="E361" s="813"/>
      <c r="F361" s="813"/>
      <c r="G361" s="827"/>
      <c r="H361" s="826"/>
      <c r="I361" s="813"/>
      <c r="J361" s="813"/>
      <c r="K361" s="827"/>
      <c r="L361" s="831"/>
      <c r="M361" s="273"/>
      <c r="N361" s="175"/>
    </row>
    <row r="362" spans="1:14" ht="16.5" customHeight="1">
      <c r="A362" s="175"/>
      <c r="B362" s="271"/>
      <c r="C362" s="821"/>
      <c r="D362" s="826"/>
      <c r="E362" s="813"/>
      <c r="F362" s="813"/>
      <c r="G362" s="827"/>
      <c r="H362" s="826"/>
      <c r="I362" s="813"/>
      <c r="J362" s="813"/>
      <c r="K362" s="827"/>
      <c r="L362" s="831"/>
      <c r="M362" s="273"/>
      <c r="N362" s="175"/>
    </row>
    <row r="363" spans="1:14">
      <c r="A363" s="175"/>
      <c r="B363" s="271"/>
      <c r="C363" s="821"/>
      <c r="D363" s="826"/>
      <c r="E363" s="813"/>
      <c r="F363" s="813"/>
      <c r="G363" s="827"/>
      <c r="H363" s="826"/>
      <c r="I363" s="813"/>
      <c r="J363" s="813"/>
      <c r="K363" s="827"/>
      <c r="L363" s="831"/>
      <c r="M363" s="273"/>
      <c r="N363" s="175"/>
    </row>
    <row r="364" spans="1:14" ht="16.5" customHeight="1">
      <c r="A364" s="175"/>
      <c r="B364" s="271"/>
      <c r="C364" s="821"/>
      <c r="D364" s="826"/>
      <c r="E364" s="813"/>
      <c r="F364" s="813"/>
      <c r="G364" s="827"/>
      <c r="H364" s="826"/>
      <c r="I364" s="813"/>
      <c r="J364" s="813"/>
      <c r="K364" s="827"/>
      <c r="L364" s="831"/>
      <c r="M364" s="273"/>
      <c r="N364" s="175"/>
    </row>
    <row r="365" spans="1:14" ht="16.5" customHeight="1">
      <c r="A365" s="175"/>
      <c r="B365" s="271"/>
      <c r="C365" s="821"/>
      <c r="D365" s="826"/>
      <c r="E365" s="813"/>
      <c r="F365" s="813"/>
      <c r="G365" s="827"/>
      <c r="H365" s="826"/>
      <c r="I365" s="813"/>
      <c r="J365" s="813"/>
      <c r="K365" s="827"/>
      <c r="L365" s="831"/>
      <c r="M365" s="273"/>
      <c r="N365" s="175"/>
    </row>
    <row r="366" spans="1:14" ht="16.5" customHeight="1">
      <c r="A366" s="175"/>
      <c r="B366" s="275"/>
      <c r="C366" s="821"/>
      <c r="D366" s="826"/>
      <c r="E366" s="813"/>
      <c r="F366" s="813"/>
      <c r="G366" s="827"/>
      <c r="H366" s="826"/>
      <c r="I366" s="813"/>
      <c r="J366" s="813"/>
      <c r="K366" s="827"/>
      <c r="L366" s="831"/>
      <c r="M366" s="276"/>
      <c r="N366" s="175"/>
    </row>
    <row r="367" spans="1:14" ht="16.5" customHeight="1" thickBot="1">
      <c r="A367" s="175"/>
      <c r="B367" s="271"/>
      <c r="C367" s="822"/>
      <c r="D367" s="828"/>
      <c r="E367" s="816"/>
      <c r="F367" s="816"/>
      <c r="G367" s="829"/>
      <c r="H367" s="828"/>
      <c r="I367" s="816"/>
      <c r="J367" s="816"/>
      <c r="K367" s="829"/>
      <c r="L367" s="832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53" t="s">
        <v>181</v>
      </c>
      <c r="F373" s="818"/>
      <c r="G373" s="654"/>
      <c r="H373" s="654"/>
      <c r="I373" s="654"/>
      <c r="J373" s="655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56"/>
      <c r="F374" s="657"/>
      <c r="G374" s="657"/>
      <c r="H374" s="657"/>
      <c r="I374" s="657"/>
      <c r="J374" s="658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56"/>
      <c r="F375" s="657"/>
      <c r="G375" s="657"/>
      <c r="H375" s="657"/>
      <c r="I375" s="657"/>
      <c r="J375" s="658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59"/>
      <c r="F376" s="660"/>
      <c r="G376" s="660"/>
      <c r="H376" s="660"/>
      <c r="I376" s="660"/>
      <c r="J376" s="661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0" t="s">
        <v>180</v>
      </c>
      <c r="G377" s="820"/>
      <c r="H377" s="819" t="str">
        <f>H155</f>
        <v>LB11319</v>
      </c>
      <c r="I377" s="819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62"/>
      <c r="D378" s="662"/>
      <c r="E378" s="662"/>
      <c r="F378" s="662"/>
      <c r="G378" s="662"/>
      <c r="H378" s="662"/>
      <c r="I378" s="662"/>
      <c r="J378" s="662"/>
      <c r="K378" s="662"/>
      <c r="L378" s="662"/>
      <c r="M378" s="663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87" t="s">
        <v>514</v>
      </c>
      <c r="D380" s="888"/>
      <c r="E380" s="888"/>
      <c r="F380" s="888"/>
      <c r="G380" s="888"/>
      <c r="H380" s="888"/>
      <c r="I380" s="888"/>
      <c r="J380" s="888"/>
      <c r="K380" s="888"/>
      <c r="L380" s="889"/>
      <c r="M380" s="276"/>
      <c r="N380" s="175"/>
    </row>
    <row r="381" spans="1:16" ht="16.5" customHeight="1">
      <c r="A381" s="175"/>
      <c r="B381" s="275"/>
      <c r="C381" s="280"/>
      <c r="D381" s="890" t="s">
        <v>247</v>
      </c>
      <c r="E381" s="891"/>
      <c r="F381" s="891"/>
      <c r="G381" s="892"/>
      <c r="H381" s="890" t="s">
        <v>248</v>
      </c>
      <c r="I381" s="891"/>
      <c r="J381" s="891"/>
      <c r="K381" s="892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21" t="s">
        <v>242</v>
      </c>
      <c r="D382" s="823"/>
      <c r="E382" s="824"/>
      <c r="F382" s="824"/>
      <c r="G382" s="825"/>
      <c r="H382" s="823"/>
      <c r="I382" s="824"/>
      <c r="J382" s="824"/>
      <c r="K382" s="825"/>
      <c r="L382" s="830"/>
      <c r="M382" s="272"/>
      <c r="N382" s="175"/>
      <c r="P382" s="316" t="s">
        <v>442</v>
      </c>
    </row>
    <row r="383" spans="1:16" ht="16.5" customHeight="1">
      <c r="A383" s="175"/>
      <c r="B383" s="271"/>
      <c r="C383" s="821"/>
      <c r="D383" s="826"/>
      <c r="E383" s="813"/>
      <c r="F383" s="813"/>
      <c r="G383" s="827"/>
      <c r="H383" s="826"/>
      <c r="I383" s="813"/>
      <c r="J383" s="813"/>
      <c r="K383" s="827"/>
      <c r="L383" s="831"/>
      <c r="M383" s="272"/>
      <c r="N383" s="175"/>
    </row>
    <row r="384" spans="1:16" ht="16.5" customHeight="1">
      <c r="A384" s="175"/>
      <c r="B384" s="271"/>
      <c r="C384" s="821"/>
      <c r="D384" s="826"/>
      <c r="E384" s="813"/>
      <c r="F384" s="813"/>
      <c r="G384" s="827"/>
      <c r="H384" s="826"/>
      <c r="I384" s="813"/>
      <c r="J384" s="813"/>
      <c r="K384" s="827"/>
      <c r="L384" s="831"/>
      <c r="M384" s="272"/>
      <c r="N384" s="175"/>
    </row>
    <row r="385" spans="1:14" ht="16.5" customHeight="1">
      <c r="A385" s="175"/>
      <c r="B385" s="271"/>
      <c r="C385" s="821"/>
      <c r="D385" s="826"/>
      <c r="E385" s="813"/>
      <c r="F385" s="813"/>
      <c r="G385" s="827"/>
      <c r="H385" s="826"/>
      <c r="I385" s="813"/>
      <c r="J385" s="813"/>
      <c r="K385" s="827"/>
      <c r="L385" s="831"/>
      <c r="M385" s="273"/>
      <c r="N385" s="175"/>
    </row>
    <row r="386" spans="1:14" ht="16.5" customHeight="1">
      <c r="A386" s="175"/>
      <c r="B386" s="271"/>
      <c r="C386" s="821"/>
      <c r="D386" s="826"/>
      <c r="E386" s="813"/>
      <c r="F386" s="813"/>
      <c r="G386" s="827"/>
      <c r="H386" s="826"/>
      <c r="I386" s="813"/>
      <c r="J386" s="813"/>
      <c r="K386" s="827"/>
      <c r="L386" s="831"/>
      <c r="M386" s="273"/>
      <c r="N386" s="175"/>
    </row>
    <row r="387" spans="1:14" ht="16.5" customHeight="1">
      <c r="A387" s="175"/>
      <c r="B387" s="271"/>
      <c r="C387" s="821"/>
      <c r="D387" s="826"/>
      <c r="E387" s="813"/>
      <c r="F387" s="813"/>
      <c r="G387" s="827"/>
      <c r="H387" s="826"/>
      <c r="I387" s="813"/>
      <c r="J387" s="813"/>
      <c r="K387" s="827"/>
      <c r="L387" s="831"/>
      <c r="M387" s="273"/>
      <c r="N387" s="175"/>
    </row>
    <row r="388" spans="1:14" ht="16.5" customHeight="1">
      <c r="A388" s="175"/>
      <c r="B388" s="271"/>
      <c r="C388" s="821"/>
      <c r="D388" s="826"/>
      <c r="E388" s="813"/>
      <c r="F388" s="813"/>
      <c r="G388" s="827"/>
      <c r="H388" s="826"/>
      <c r="I388" s="813"/>
      <c r="J388" s="813"/>
      <c r="K388" s="827"/>
      <c r="L388" s="831"/>
      <c r="M388" s="273"/>
      <c r="N388" s="175"/>
    </row>
    <row r="389" spans="1:14" ht="16.5" customHeight="1">
      <c r="A389" s="175"/>
      <c r="B389" s="271"/>
      <c r="C389" s="821"/>
      <c r="D389" s="826"/>
      <c r="E389" s="813"/>
      <c r="F389" s="813"/>
      <c r="G389" s="827"/>
      <c r="H389" s="826"/>
      <c r="I389" s="813"/>
      <c r="J389" s="813"/>
      <c r="K389" s="827"/>
      <c r="L389" s="831"/>
      <c r="M389" s="273"/>
      <c r="N389" s="175"/>
    </row>
    <row r="390" spans="1:14" ht="16.5" customHeight="1">
      <c r="A390" s="175"/>
      <c r="B390" s="271"/>
      <c r="C390" s="821"/>
      <c r="D390" s="826"/>
      <c r="E390" s="813"/>
      <c r="F390" s="813"/>
      <c r="G390" s="827"/>
      <c r="H390" s="826"/>
      <c r="I390" s="813"/>
      <c r="J390" s="813"/>
      <c r="K390" s="827"/>
      <c r="L390" s="831"/>
      <c r="M390" s="273"/>
      <c r="N390" s="175"/>
    </row>
    <row r="391" spans="1:14" ht="16.5" customHeight="1">
      <c r="A391" s="175"/>
      <c r="B391" s="271"/>
      <c r="C391" s="821"/>
      <c r="D391" s="826"/>
      <c r="E391" s="813"/>
      <c r="F391" s="813"/>
      <c r="G391" s="827"/>
      <c r="H391" s="826"/>
      <c r="I391" s="813"/>
      <c r="J391" s="813"/>
      <c r="K391" s="827"/>
      <c r="L391" s="831"/>
      <c r="M391" s="273"/>
      <c r="N391" s="175"/>
    </row>
    <row r="392" spans="1:14">
      <c r="A392" s="175"/>
      <c r="B392" s="271"/>
      <c r="C392" s="821"/>
      <c r="D392" s="826"/>
      <c r="E392" s="813"/>
      <c r="F392" s="813"/>
      <c r="G392" s="827"/>
      <c r="H392" s="826"/>
      <c r="I392" s="813"/>
      <c r="J392" s="813"/>
      <c r="K392" s="827"/>
      <c r="L392" s="831"/>
      <c r="M392" s="273"/>
      <c r="N392" s="175"/>
    </row>
    <row r="393" spans="1:14" ht="16.5" customHeight="1">
      <c r="A393" s="175"/>
      <c r="B393" s="271"/>
      <c r="C393" s="821"/>
      <c r="D393" s="826"/>
      <c r="E393" s="813"/>
      <c r="F393" s="813"/>
      <c r="G393" s="827"/>
      <c r="H393" s="826"/>
      <c r="I393" s="813"/>
      <c r="J393" s="813"/>
      <c r="K393" s="827"/>
      <c r="L393" s="831"/>
      <c r="M393" s="273"/>
      <c r="N393" s="175"/>
    </row>
    <row r="394" spans="1:14" ht="16.5" customHeight="1">
      <c r="A394" s="175"/>
      <c r="B394" s="271"/>
      <c r="C394" s="821"/>
      <c r="D394" s="826"/>
      <c r="E394" s="813"/>
      <c r="F394" s="813"/>
      <c r="G394" s="827"/>
      <c r="H394" s="826"/>
      <c r="I394" s="813"/>
      <c r="J394" s="813"/>
      <c r="K394" s="827"/>
      <c r="L394" s="831"/>
      <c r="M394" s="273"/>
      <c r="N394" s="175"/>
    </row>
    <row r="395" spans="1:14" ht="16.5" customHeight="1">
      <c r="A395" s="175"/>
      <c r="B395" s="275"/>
      <c r="C395" s="821"/>
      <c r="D395" s="826"/>
      <c r="E395" s="813"/>
      <c r="F395" s="813"/>
      <c r="G395" s="827"/>
      <c r="H395" s="826"/>
      <c r="I395" s="813"/>
      <c r="J395" s="813"/>
      <c r="K395" s="827"/>
      <c r="L395" s="831"/>
      <c r="M395" s="276"/>
      <c r="N395" s="175"/>
    </row>
    <row r="396" spans="1:14" ht="16.5" customHeight="1">
      <c r="A396" s="175"/>
      <c r="B396" s="271"/>
      <c r="C396" s="821"/>
      <c r="D396" s="833"/>
      <c r="E396" s="834"/>
      <c r="F396" s="834"/>
      <c r="G396" s="835"/>
      <c r="H396" s="833"/>
      <c r="I396" s="834"/>
      <c r="J396" s="834"/>
      <c r="K396" s="835"/>
      <c r="L396" s="836"/>
      <c r="M396" s="272"/>
      <c r="N396" s="175"/>
    </row>
    <row r="397" spans="1:14" ht="16.5" customHeight="1">
      <c r="A397" s="175"/>
      <c r="B397" s="271"/>
      <c r="C397" s="821" t="s">
        <v>206</v>
      </c>
      <c r="D397" s="823"/>
      <c r="E397" s="824"/>
      <c r="F397" s="824"/>
      <c r="G397" s="825"/>
      <c r="H397" s="823"/>
      <c r="I397" s="824"/>
      <c r="J397" s="824"/>
      <c r="K397" s="825"/>
      <c r="L397" s="830"/>
      <c r="M397" s="272"/>
      <c r="N397" s="175"/>
    </row>
    <row r="398" spans="1:14" ht="16.5" customHeight="1">
      <c r="A398" s="175"/>
      <c r="B398" s="271"/>
      <c r="C398" s="821"/>
      <c r="D398" s="826"/>
      <c r="E398" s="813"/>
      <c r="F398" s="813"/>
      <c r="G398" s="827"/>
      <c r="H398" s="826"/>
      <c r="I398" s="813"/>
      <c r="J398" s="813"/>
      <c r="K398" s="827"/>
      <c r="L398" s="831"/>
      <c r="M398" s="272"/>
      <c r="N398" s="175"/>
    </row>
    <row r="399" spans="1:14" ht="16.5" customHeight="1">
      <c r="A399" s="175"/>
      <c r="B399" s="271"/>
      <c r="C399" s="821"/>
      <c r="D399" s="826"/>
      <c r="E399" s="813"/>
      <c r="F399" s="813"/>
      <c r="G399" s="827"/>
      <c r="H399" s="826"/>
      <c r="I399" s="813"/>
      <c r="J399" s="813"/>
      <c r="K399" s="827"/>
      <c r="L399" s="831"/>
      <c r="M399" s="272"/>
      <c r="N399" s="175"/>
    </row>
    <row r="400" spans="1:14" ht="16.5" customHeight="1">
      <c r="A400" s="175"/>
      <c r="B400" s="271"/>
      <c r="C400" s="821"/>
      <c r="D400" s="826"/>
      <c r="E400" s="813"/>
      <c r="F400" s="813"/>
      <c r="G400" s="827"/>
      <c r="H400" s="826"/>
      <c r="I400" s="813"/>
      <c r="J400" s="813"/>
      <c r="K400" s="827"/>
      <c r="L400" s="831"/>
      <c r="M400" s="273"/>
      <c r="N400" s="175"/>
    </row>
    <row r="401" spans="1:14" ht="16.5" customHeight="1">
      <c r="A401" s="175"/>
      <c r="B401" s="271"/>
      <c r="C401" s="821"/>
      <c r="D401" s="826"/>
      <c r="E401" s="813"/>
      <c r="F401" s="813"/>
      <c r="G401" s="827"/>
      <c r="H401" s="826"/>
      <c r="I401" s="813"/>
      <c r="J401" s="813"/>
      <c r="K401" s="827"/>
      <c r="L401" s="831"/>
      <c r="M401" s="273"/>
      <c r="N401" s="175"/>
    </row>
    <row r="402" spans="1:14" ht="16.5" customHeight="1">
      <c r="A402" s="175"/>
      <c r="B402" s="271"/>
      <c r="C402" s="821"/>
      <c r="D402" s="826"/>
      <c r="E402" s="813"/>
      <c r="F402" s="813"/>
      <c r="G402" s="827"/>
      <c r="H402" s="826"/>
      <c r="I402" s="813"/>
      <c r="J402" s="813"/>
      <c r="K402" s="827"/>
      <c r="L402" s="831"/>
      <c r="M402" s="273"/>
      <c r="N402" s="175"/>
    </row>
    <row r="403" spans="1:14" ht="16.5" customHeight="1">
      <c r="A403" s="175"/>
      <c r="B403" s="271"/>
      <c r="C403" s="821"/>
      <c r="D403" s="826"/>
      <c r="E403" s="813"/>
      <c r="F403" s="813"/>
      <c r="G403" s="827"/>
      <c r="H403" s="826"/>
      <c r="I403" s="813"/>
      <c r="J403" s="813"/>
      <c r="K403" s="827"/>
      <c r="L403" s="831"/>
      <c r="M403" s="273"/>
      <c r="N403" s="175"/>
    </row>
    <row r="404" spans="1:14" ht="16.5" customHeight="1">
      <c r="A404" s="175"/>
      <c r="B404" s="271"/>
      <c r="C404" s="821"/>
      <c r="D404" s="826"/>
      <c r="E404" s="813"/>
      <c r="F404" s="813"/>
      <c r="G404" s="827"/>
      <c r="H404" s="826"/>
      <c r="I404" s="813"/>
      <c r="J404" s="813"/>
      <c r="K404" s="827"/>
      <c r="L404" s="831"/>
      <c r="M404" s="273"/>
      <c r="N404" s="175"/>
    </row>
    <row r="405" spans="1:14" ht="16.5" customHeight="1">
      <c r="A405" s="175"/>
      <c r="B405" s="271"/>
      <c r="C405" s="821"/>
      <c r="D405" s="826"/>
      <c r="E405" s="813"/>
      <c r="F405" s="813"/>
      <c r="G405" s="827"/>
      <c r="H405" s="826"/>
      <c r="I405" s="813"/>
      <c r="J405" s="813"/>
      <c r="K405" s="827"/>
      <c r="L405" s="831"/>
      <c r="M405" s="273"/>
      <c r="N405" s="175"/>
    </row>
    <row r="406" spans="1:14" ht="16.5" customHeight="1">
      <c r="A406" s="175"/>
      <c r="B406" s="271"/>
      <c r="C406" s="821"/>
      <c r="D406" s="826"/>
      <c r="E406" s="813"/>
      <c r="F406" s="813"/>
      <c r="G406" s="827"/>
      <c r="H406" s="826"/>
      <c r="I406" s="813"/>
      <c r="J406" s="813"/>
      <c r="K406" s="827"/>
      <c r="L406" s="831"/>
      <c r="M406" s="273"/>
      <c r="N406" s="175"/>
    </row>
    <row r="407" spans="1:14">
      <c r="A407" s="175"/>
      <c r="B407" s="271"/>
      <c r="C407" s="821"/>
      <c r="D407" s="826"/>
      <c r="E407" s="813"/>
      <c r="F407" s="813"/>
      <c r="G407" s="827"/>
      <c r="H407" s="826"/>
      <c r="I407" s="813"/>
      <c r="J407" s="813"/>
      <c r="K407" s="827"/>
      <c r="L407" s="831"/>
      <c r="M407" s="273"/>
      <c r="N407" s="175"/>
    </row>
    <row r="408" spans="1:14" ht="16.5" customHeight="1">
      <c r="A408" s="175"/>
      <c r="B408" s="271"/>
      <c r="C408" s="821"/>
      <c r="D408" s="826"/>
      <c r="E408" s="813"/>
      <c r="F408" s="813"/>
      <c r="G408" s="827"/>
      <c r="H408" s="826"/>
      <c r="I408" s="813"/>
      <c r="J408" s="813"/>
      <c r="K408" s="827"/>
      <c r="L408" s="831"/>
      <c r="M408" s="273"/>
      <c r="N408" s="175"/>
    </row>
    <row r="409" spans="1:14" ht="16.5" customHeight="1">
      <c r="A409" s="175"/>
      <c r="B409" s="271"/>
      <c r="C409" s="821"/>
      <c r="D409" s="826"/>
      <c r="E409" s="813"/>
      <c r="F409" s="813"/>
      <c r="G409" s="827"/>
      <c r="H409" s="826"/>
      <c r="I409" s="813"/>
      <c r="J409" s="813"/>
      <c r="K409" s="827"/>
      <c r="L409" s="831"/>
      <c r="M409" s="273"/>
      <c r="N409" s="175"/>
    </row>
    <row r="410" spans="1:14" ht="16.5" customHeight="1">
      <c r="A410" s="175"/>
      <c r="B410" s="275"/>
      <c r="C410" s="821"/>
      <c r="D410" s="826"/>
      <c r="E410" s="813"/>
      <c r="F410" s="813"/>
      <c r="G410" s="827"/>
      <c r="H410" s="826"/>
      <c r="I410" s="813"/>
      <c r="J410" s="813"/>
      <c r="K410" s="827"/>
      <c r="L410" s="831"/>
      <c r="M410" s="276"/>
      <c r="N410" s="175"/>
    </row>
    <row r="411" spans="1:14" ht="16.5" customHeight="1">
      <c r="A411" s="175"/>
      <c r="B411" s="271"/>
      <c r="C411" s="821"/>
      <c r="D411" s="833"/>
      <c r="E411" s="834"/>
      <c r="F411" s="834"/>
      <c r="G411" s="835"/>
      <c r="H411" s="833"/>
      <c r="I411" s="834"/>
      <c r="J411" s="834"/>
      <c r="K411" s="835"/>
      <c r="L411" s="836"/>
      <c r="M411" s="272"/>
      <c r="N411" s="175"/>
    </row>
    <row r="412" spans="1:14" ht="16.5" customHeight="1">
      <c r="A412" s="175"/>
      <c r="B412" s="271"/>
      <c r="C412" s="821" t="s">
        <v>243</v>
      </c>
      <c r="D412" s="823"/>
      <c r="E412" s="824"/>
      <c r="F412" s="824"/>
      <c r="G412" s="825"/>
      <c r="H412" s="823"/>
      <c r="I412" s="824"/>
      <c r="J412" s="824"/>
      <c r="K412" s="825"/>
      <c r="L412" s="830"/>
      <c r="M412" s="272"/>
      <c r="N412" s="175"/>
    </row>
    <row r="413" spans="1:14" ht="16.5" customHeight="1">
      <c r="A413" s="175"/>
      <c r="B413" s="271"/>
      <c r="C413" s="821"/>
      <c r="D413" s="826"/>
      <c r="E413" s="813"/>
      <c r="F413" s="813"/>
      <c r="G413" s="827"/>
      <c r="H413" s="826"/>
      <c r="I413" s="813"/>
      <c r="J413" s="813"/>
      <c r="K413" s="827"/>
      <c r="L413" s="831"/>
      <c r="M413" s="272"/>
      <c r="N413" s="175"/>
    </row>
    <row r="414" spans="1:14" ht="16.5" customHeight="1">
      <c r="A414" s="175"/>
      <c r="B414" s="271"/>
      <c r="C414" s="821"/>
      <c r="D414" s="826"/>
      <c r="E414" s="813"/>
      <c r="F414" s="813"/>
      <c r="G414" s="827"/>
      <c r="H414" s="826"/>
      <c r="I414" s="813"/>
      <c r="J414" s="813"/>
      <c r="K414" s="827"/>
      <c r="L414" s="831"/>
      <c r="M414" s="272"/>
      <c r="N414" s="175"/>
    </row>
    <row r="415" spans="1:14" ht="16.5" customHeight="1">
      <c r="A415" s="175"/>
      <c r="B415" s="271"/>
      <c r="C415" s="821"/>
      <c r="D415" s="826"/>
      <c r="E415" s="813"/>
      <c r="F415" s="813"/>
      <c r="G415" s="827"/>
      <c r="H415" s="826"/>
      <c r="I415" s="813"/>
      <c r="J415" s="813"/>
      <c r="K415" s="827"/>
      <c r="L415" s="831"/>
      <c r="M415" s="273"/>
      <c r="N415" s="175"/>
    </row>
    <row r="416" spans="1:14" ht="16.5" customHeight="1">
      <c r="A416" s="175"/>
      <c r="B416" s="271"/>
      <c r="C416" s="821"/>
      <c r="D416" s="826"/>
      <c r="E416" s="813"/>
      <c r="F416" s="813"/>
      <c r="G416" s="827"/>
      <c r="H416" s="826"/>
      <c r="I416" s="813"/>
      <c r="J416" s="813"/>
      <c r="K416" s="827"/>
      <c r="L416" s="831"/>
      <c r="M416" s="273"/>
      <c r="N416" s="175"/>
    </row>
    <row r="417" spans="1:14" ht="16.5" customHeight="1">
      <c r="A417" s="175"/>
      <c r="B417" s="271"/>
      <c r="C417" s="821"/>
      <c r="D417" s="826"/>
      <c r="E417" s="813"/>
      <c r="F417" s="813"/>
      <c r="G417" s="827"/>
      <c r="H417" s="826"/>
      <c r="I417" s="813"/>
      <c r="J417" s="813"/>
      <c r="K417" s="827"/>
      <c r="L417" s="831"/>
      <c r="M417" s="273"/>
      <c r="N417" s="175"/>
    </row>
    <row r="418" spans="1:14" ht="16.5" customHeight="1">
      <c r="A418" s="175"/>
      <c r="B418" s="271"/>
      <c r="C418" s="821"/>
      <c r="D418" s="826"/>
      <c r="E418" s="813"/>
      <c r="F418" s="813"/>
      <c r="G418" s="827"/>
      <c r="H418" s="826"/>
      <c r="I418" s="813"/>
      <c r="J418" s="813"/>
      <c r="K418" s="827"/>
      <c r="L418" s="831"/>
      <c r="M418" s="273"/>
      <c r="N418" s="175"/>
    </row>
    <row r="419" spans="1:14" ht="16.5" customHeight="1">
      <c r="A419" s="175"/>
      <c r="B419" s="271"/>
      <c r="C419" s="821"/>
      <c r="D419" s="826"/>
      <c r="E419" s="813"/>
      <c r="F419" s="813"/>
      <c r="G419" s="827"/>
      <c r="H419" s="826"/>
      <c r="I419" s="813"/>
      <c r="J419" s="813"/>
      <c r="K419" s="827"/>
      <c r="L419" s="831"/>
      <c r="M419" s="273"/>
      <c r="N419" s="175"/>
    </row>
    <row r="420" spans="1:14" ht="16.5" customHeight="1">
      <c r="A420" s="175"/>
      <c r="B420" s="271"/>
      <c r="C420" s="821"/>
      <c r="D420" s="826"/>
      <c r="E420" s="813"/>
      <c r="F420" s="813"/>
      <c r="G420" s="827"/>
      <c r="H420" s="826"/>
      <c r="I420" s="813"/>
      <c r="J420" s="813"/>
      <c r="K420" s="827"/>
      <c r="L420" s="831"/>
      <c r="M420" s="273"/>
      <c r="N420" s="175"/>
    </row>
    <row r="421" spans="1:14" ht="16.5" customHeight="1">
      <c r="A421" s="175"/>
      <c r="B421" s="271"/>
      <c r="C421" s="821"/>
      <c r="D421" s="826"/>
      <c r="E421" s="813"/>
      <c r="F421" s="813"/>
      <c r="G421" s="827"/>
      <c r="H421" s="826"/>
      <c r="I421" s="813"/>
      <c r="J421" s="813"/>
      <c r="K421" s="827"/>
      <c r="L421" s="831"/>
      <c r="M421" s="273"/>
      <c r="N421" s="175"/>
    </row>
    <row r="422" spans="1:14">
      <c r="A422" s="175"/>
      <c r="B422" s="271"/>
      <c r="C422" s="821"/>
      <c r="D422" s="826"/>
      <c r="E422" s="813"/>
      <c r="F422" s="813"/>
      <c r="G422" s="827"/>
      <c r="H422" s="826"/>
      <c r="I422" s="813"/>
      <c r="J422" s="813"/>
      <c r="K422" s="827"/>
      <c r="L422" s="831"/>
      <c r="M422" s="273"/>
      <c r="N422" s="175"/>
    </row>
    <row r="423" spans="1:14" ht="16.5" customHeight="1">
      <c r="A423" s="175"/>
      <c r="B423" s="271"/>
      <c r="C423" s="821"/>
      <c r="D423" s="826"/>
      <c r="E423" s="813"/>
      <c r="F423" s="813"/>
      <c r="G423" s="827"/>
      <c r="H423" s="826"/>
      <c r="I423" s="813"/>
      <c r="J423" s="813"/>
      <c r="K423" s="827"/>
      <c r="L423" s="831"/>
      <c r="M423" s="273"/>
      <c r="N423" s="175"/>
    </row>
    <row r="424" spans="1:14" ht="16.5" customHeight="1">
      <c r="A424" s="175"/>
      <c r="B424" s="271"/>
      <c r="C424" s="821"/>
      <c r="D424" s="826"/>
      <c r="E424" s="813"/>
      <c r="F424" s="813"/>
      <c r="G424" s="827"/>
      <c r="H424" s="826"/>
      <c r="I424" s="813"/>
      <c r="J424" s="813"/>
      <c r="K424" s="827"/>
      <c r="L424" s="831"/>
      <c r="M424" s="273"/>
      <c r="N424" s="175"/>
    </row>
    <row r="425" spans="1:14" ht="16.5" customHeight="1">
      <c r="A425" s="175"/>
      <c r="B425" s="275"/>
      <c r="C425" s="821"/>
      <c r="D425" s="826"/>
      <c r="E425" s="813"/>
      <c r="F425" s="813"/>
      <c r="G425" s="827"/>
      <c r="H425" s="826"/>
      <c r="I425" s="813"/>
      <c r="J425" s="813"/>
      <c r="K425" s="827"/>
      <c r="L425" s="831"/>
      <c r="M425" s="276"/>
      <c r="N425" s="175"/>
    </row>
    <row r="426" spans="1:14" ht="16.5" customHeight="1">
      <c r="A426" s="175"/>
      <c r="B426" s="271"/>
      <c r="C426" s="821"/>
      <c r="D426" s="833"/>
      <c r="E426" s="834"/>
      <c r="F426" s="834"/>
      <c r="G426" s="835"/>
      <c r="H426" s="833"/>
      <c r="I426" s="834"/>
      <c r="J426" s="834"/>
      <c r="K426" s="835"/>
      <c r="L426" s="836"/>
      <c r="M426" s="272"/>
      <c r="N426" s="175"/>
    </row>
    <row r="427" spans="1:14" ht="16.5" customHeight="1">
      <c r="A427" s="175"/>
      <c r="B427" s="271"/>
      <c r="C427" s="821" t="s">
        <v>429</v>
      </c>
      <c r="D427" s="823"/>
      <c r="E427" s="824"/>
      <c r="F427" s="824"/>
      <c r="G427" s="825"/>
      <c r="H427" s="823"/>
      <c r="I427" s="824"/>
      <c r="J427" s="824"/>
      <c r="K427" s="825"/>
      <c r="L427" s="830"/>
      <c r="M427" s="272"/>
      <c r="N427" s="175"/>
    </row>
    <row r="428" spans="1:14" ht="16.5" customHeight="1">
      <c r="A428" s="175"/>
      <c r="B428" s="271"/>
      <c r="C428" s="821"/>
      <c r="D428" s="826"/>
      <c r="E428" s="813"/>
      <c r="F428" s="813"/>
      <c r="G428" s="827"/>
      <c r="H428" s="826"/>
      <c r="I428" s="813"/>
      <c r="J428" s="813"/>
      <c r="K428" s="827"/>
      <c r="L428" s="831"/>
      <c r="M428" s="272"/>
      <c r="N428" s="175"/>
    </row>
    <row r="429" spans="1:14" ht="16.5" customHeight="1">
      <c r="A429" s="175"/>
      <c r="B429" s="271"/>
      <c r="C429" s="821"/>
      <c r="D429" s="826"/>
      <c r="E429" s="813"/>
      <c r="F429" s="813"/>
      <c r="G429" s="827"/>
      <c r="H429" s="826"/>
      <c r="I429" s="813"/>
      <c r="J429" s="813"/>
      <c r="K429" s="827"/>
      <c r="L429" s="831"/>
      <c r="M429" s="272"/>
      <c r="N429" s="175"/>
    </row>
    <row r="430" spans="1:14" ht="16.5" customHeight="1">
      <c r="A430" s="175"/>
      <c r="B430" s="271"/>
      <c r="C430" s="821"/>
      <c r="D430" s="826"/>
      <c r="E430" s="813"/>
      <c r="F430" s="813"/>
      <c r="G430" s="827"/>
      <c r="H430" s="826"/>
      <c r="I430" s="813"/>
      <c r="J430" s="813"/>
      <c r="K430" s="827"/>
      <c r="L430" s="831"/>
      <c r="M430" s="273"/>
      <c r="N430" s="175"/>
    </row>
    <row r="431" spans="1:14" ht="16.5" customHeight="1">
      <c r="A431" s="175"/>
      <c r="B431" s="271"/>
      <c r="C431" s="821"/>
      <c r="D431" s="826"/>
      <c r="E431" s="813"/>
      <c r="F431" s="813"/>
      <c r="G431" s="827"/>
      <c r="H431" s="826"/>
      <c r="I431" s="813"/>
      <c r="J431" s="813"/>
      <c r="K431" s="827"/>
      <c r="L431" s="831"/>
      <c r="M431" s="273"/>
      <c r="N431" s="175"/>
    </row>
    <row r="432" spans="1:14" ht="16.5" customHeight="1">
      <c r="A432" s="175"/>
      <c r="B432" s="271"/>
      <c r="C432" s="821"/>
      <c r="D432" s="826"/>
      <c r="E432" s="813"/>
      <c r="F432" s="813"/>
      <c r="G432" s="827"/>
      <c r="H432" s="826"/>
      <c r="I432" s="813"/>
      <c r="J432" s="813"/>
      <c r="K432" s="827"/>
      <c r="L432" s="831"/>
      <c r="M432" s="273"/>
      <c r="N432" s="175"/>
    </row>
    <row r="433" spans="1:14" ht="16.5" customHeight="1">
      <c r="A433" s="175"/>
      <c r="B433" s="271"/>
      <c r="C433" s="821"/>
      <c r="D433" s="826"/>
      <c r="E433" s="813"/>
      <c r="F433" s="813"/>
      <c r="G433" s="827"/>
      <c r="H433" s="826"/>
      <c r="I433" s="813"/>
      <c r="J433" s="813"/>
      <c r="K433" s="827"/>
      <c r="L433" s="831"/>
      <c r="M433" s="273"/>
      <c r="N433" s="175"/>
    </row>
    <row r="434" spans="1:14" ht="16.5" customHeight="1">
      <c r="A434" s="175"/>
      <c r="B434" s="271"/>
      <c r="C434" s="821"/>
      <c r="D434" s="826"/>
      <c r="E434" s="813"/>
      <c r="F434" s="813"/>
      <c r="G434" s="827"/>
      <c r="H434" s="826"/>
      <c r="I434" s="813"/>
      <c r="J434" s="813"/>
      <c r="K434" s="827"/>
      <c r="L434" s="831"/>
      <c r="M434" s="273"/>
      <c r="N434" s="175"/>
    </row>
    <row r="435" spans="1:14" ht="16.5" customHeight="1">
      <c r="A435" s="175"/>
      <c r="B435" s="271"/>
      <c r="C435" s="821"/>
      <c r="D435" s="826"/>
      <c r="E435" s="813"/>
      <c r="F435" s="813"/>
      <c r="G435" s="827"/>
      <c r="H435" s="826"/>
      <c r="I435" s="813"/>
      <c r="J435" s="813"/>
      <c r="K435" s="827"/>
      <c r="L435" s="831"/>
      <c r="M435" s="273"/>
      <c r="N435" s="175"/>
    </row>
    <row r="436" spans="1:14" ht="16.5" customHeight="1">
      <c r="A436" s="175"/>
      <c r="B436" s="271"/>
      <c r="C436" s="821"/>
      <c r="D436" s="826"/>
      <c r="E436" s="813"/>
      <c r="F436" s="813"/>
      <c r="G436" s="827"/>
      <c r="H436" s="826"/>
      <c r="I436" s="813"/>
      <c r="J436" s="813"/>
      <c r="K436" s="827"/>
      <c r="L436" s="831"/>
      <c r="M436" s="273"/>
      <c r="N436" s="175"/>
    </row>
    <row r="437" spans="1:14">
      <c r="A437" s="175"/>
      <c r="B437" s="271"/>
      <c r="C437" s="821"/>
      <c r="D437" s="826"/>
      <c r="E437" s="813"/>
      <c r="F437" s="813"/>
      <c r="G437" s="827"/>
      <c r="H437" s="826"/>
      <c r="I437" s="813"/>
      <c r="J437" s="813"/>
      <c r="K437" s="827"/>
      <c r="L437" s="831"/>
      <c r="M437" s="273"/>
      <c r="N437" s="175"/>
    </row>
    <row r="438" spans="1:14" ht="16.5" customHeight="1">
      <c r="A438" s="175"/>
      <c r="B438" s="271"/>
      <c r="C438" s="821"/>
      <c r="D438" s="826"/>
      <c r="E438" s="813"/>
      <c r="F438" s="813"/>
      <c r="G438" s="827"/>
      <c r="H438" s="826"/>
      <c r="I438" s="813"/>
      <c r="J438" s="813"/>
      <c r="K438" s="827"/>
      <c r="L438" s="831"/>
      <c r="M438" s="273"/>
      <c r="N438" s="175"/>
    </row>
    <row r="439" spans="1:14" ht="16.5" customHeight="1">
      <c r="A439" s="175"/>
      <c r="B439" s="271"/>
      <c r="C439" s="821"/>
      <c r="D439" s="826"/>
      <c r="E439" s="813"/>
      <c r="F439" s="813"/>
      <c r="G439" s="827"/>
      <c r="H439" s="826"/>
      <c r="I439" s="813"/>
      <c r="J439" s="813"/>
      <c r="K439" s="827"/>
      <c r="L439" s="831"/>
      <c r="M439" s="273"/>
      <c r="N439" s="175"/>
    </row>
    <row r="440" spans="1:14" ht="16.5" customHeight="1">
      <c r="A440" s="175"/>
      <c r="B440" s="275"/>
      <c r="C440" s="821"/>
      <c r="D440" s="826"/>
      <c r="E440" s="813"/>
      <c r="F440" s="813"/>
      <c r="G440" s="827"/>
      <c r="H440" s="826"/>
      <c r="I440" s="813"/>
      <c r="J440" s="813"/>
      <c r="K440" s="827"/>
      <c r="L440" s="831"/>
      <c r="M440" s="276"/>
      <c r="N440" s="175"/>
    </row>
    <row r="441" spans="1:14" ht="16.5" customHeight="1" thickBot="1">
      <c r="A441" s="175"/>
      <c r="B441" s="271"/>
      <c r="C441" s="822"/>
      <c r="D441" s="828"/>
      <c r="E441" s="816"/>
      <c r="F441" s="816"/>
      <c r="G441" s="829"/>
      <c r="H441" s="828"/>
      <c r="I441" s="816"/>
      <c r="J441" s="816"/>
      <c r="K441" s="829"/>
      <c r="L441" s="832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53" t="s">
        <v>226</v>
      </c>
      <c r="F447" s="818"/>
      <c r="G447" s="654"/>
      <c r="H447" s="654"/>
      <c r="I447" s="654"/>
      <c r="J447" s="655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56"/>
      <c r="F448" s="657"/>
      <c r="G448" s="657"/>
      <c r="H448" s="657"/>
      <c r="I448" s="657"/>
      <c r="J448" s="658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56"/>
      <c r="F449" s="657"/>
      <c r="G449" s="657"/>
      <c r="H449" s="657"/>
      <c r="I449" s="657"/>
      <c r="J449" s="658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59"/>
      <c r="F450" s="660"/>
      <c r="G450" s="660"/>
      <c r="H450" s="660"/>
      <c r="I450" s="660"/>
      <c r="J450" s="661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0" t="s">
        <v>225</v>
      </c>
      <c r="G451" s="820"/>
      <c r="H451" s="819" t="str">
        <f>H7</f>
        <v>LB11319</v>
      </c>
      <c r="I451" s="819"/>
      <c r="J451" s="259"/>
      <c r="K451" s="188"/>
      <c r="L451" s="188"/>
      <c r="M451" s="214"/>
      <c r="N451" s="175"/>
    </row>
    <row r="452" spans="1:16" ht="16.5" customHeight="1" thickBot="1">
      <c r="A452" s="175"/>
      <c r="B452" s="180"/>
      <c r="C452" s="662"/>
      <c r="D452" s="662"/>
      <c r="E452" s="662"/>
      <c r="F452" s="662"/>
      <c r="G452" s="662"/>
      <c r="H452" s="662"/>
      <c r="I452" s="662"/>
      <c r="J452" s="662"/>
      <c r="K452" s="662"/>
      <c r="L452" s="662"/>
      <c r="M452" s="663"/>
      <c r="N452" s="175"/>
    </row>
    <row r="453" spans="1:16" ht="16.5" customHeight="1" thickBot="1">
      <c r="A453" s="175"/>
      <c r="B453" s="595" t="s">
        <v>431</v>
      </c>
      <c r="C453" s="596"/>
      <c r="D453" s="596"/>
      <c r="E453" s="596"/>
      <c r="F453" s="596"/>
      <c r="G453" s="596"/>
      <c r="H453" s="596"/>
      <c r="I453" s="596"/>
      <c r="J453" s="596"/>
      <c r="K453" s="596"/>
      <c r="L453" s="596"/>
      <c r="M453" s="597"/>
      <c r="N453" s="175"/>
    </row>
    <row r="454" spans="1:16" ht="14.4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81" t="s">
        <v>242</v>
      </c>
      <c r="D455" s="882"/>
      <c r="E455" s="882"/>
      <c r="F455" s="882"/>
      <c r="G455" s="882" t="s">
        <v>206</v>
      </c>
      <c r="H455" s="882"/>
      <c r="I455" s="882"/>
      <c r="J455" s="897"/>
      <c r="K455" s="881" t="s">
        <v>179</v>
      </c>
      <c r="L455" s="883"/>
      <c r="M455" s="272"/>
      <c r="N455" s="175"/>
      <c r="P455" s="284" t="s">
        <v>440</v>
      </c>
    </row>
    <row r="456" spans="1:16" ht="14.25" customHeight="1">
      <c r="A456" s="175"/>
      <c r="B456" s="271"/>
      <c r="C456" s="863"/>
      <c r="D456" s="864"/>
      <c r="E456" s="864"/>
      <c r="F456" s="864"/>
      <c r="G456" s="863"/>
      <c r="H456" s="864"/>
      <c r="I456" s="864"/>
      <c r="J456" s="864"/>
      <c r="K456" s="869" t="str">
        <f>'C.Antenna &amp; RRU information'!I48</f>
        <v>SWAP G900 Antenna</v>
      </c>
      <c r="L456" s="870"/>
      <c r="M456" s="272"/>
      <c r="N456" s="175"/>
      <c r="P456" s="317" t="s">
        <v>444</v>
      </c>
    </row>
    <row r="457" spans="1:16" ht="14.25" customHeight="1">
      <c r="A457" s="175"/>
      <c r="B457" s="271"/>
      <c r="C457" s="863"/>
      <c r="D457" s="864"/>
      <c r="E457" s="864"/>
      <c r="F457" s="864"/>
      <c r="G457" s="863"/>
      <c r="H457" s="864"/>
      <c r="I457" s="864"/>
      <c r="J457" s="864"/>
      <c r="K457" s="871"/>
      <c r="L457" s="872"/>
      <c r="M457" s="272"/>
      <c r="N457" s="175"/>
    </row>
    <row r="458" spans="1:16" ht="14.25" customHeight="1">
      <c r="A458" s="175"/>
      <c r="B458" s="271"/>
      <c r="C458" s="863"/>
      <c r="D458" s="864"/>
      <c r="E458" s="864"/>
      <c r="F458" s="864"/>
      <c r="G458" s="863"/>
      <c r="H458" s="864"/>
      <c r="I458" s="864"/>
      <c r="J458" s="864"/>
      <c r="K458" s="871"/>
      <c r="L458" s="872"/>
      <c r="M458" s="273"/>
      <c r="N458" s="175"/>
    </row>
    <row r="459" spans="1:16" ht="14.25" customHeight="1">
      <c r="A459" s="175"/>
      <c r="B459" s="271"/>
      <c r="C459" s="863"/>
      <c r="D459" s="864"/>
      <c r="E459" s="864"/>
      <c r="F459" s="864"/>
      <c r="G459" s="863"/>
      <c r="H459" s="864"/>
      <c r="I459" s="864"/>
      <c r="J459" s="864"/>
      <c r="K459" s="871"/>
      <c r="L459" s="872"/>
      <c r="M459" s="273"/>
      <c r="N459" s="175"/>
    </row>
    <row r="460" spans="1:16" ht="14.25" customHeight="1">
      <c r="A460" s="175"/>
      <c r="B460" s="271"/>
      <c r="C460" s="863"/>
      <c r="D460" s="864"/>
      <c r="E460" s="864"/>
      <c r="F460" s="864"/>
      <c r="G460" s="863"/>
      <c r="H460" s="864"/>
      <c r="I460" s="864"/>
      <c r="J460" s="864"/>
      <c r="K460" s="871"/>
      <c r="L460" s="872"/>
      <c r="M460" s="273"/>
      <c r="N460" s="175"/>
    </row>
    <row r="461" spans="1:16" ht="16.5" customHeight="1">
      <c r="A461" s="175"/>
      <c r="B461" s="271"/>
      <c r="C461" s="863"/>
      <c r="D461" s="864"/>
      <c r="E461" s="864"/>
      <c r="F461" s="864"/>
      <c r="G461" s="863"/>
      <c r="H461" s="864"/>
      <c r="I461" s="864"/>
      <c r="J461" s="864"/>
      <c r="K461" s="871"/>
      <c r="L461" s="872"/>
      <c r="M461" s="273"/>
      <c r="N461" s="175"/>
    </row>
    <row r="462" spans="1:16" ht="16.5" customHeight="1">
      <c r="A462" s="175"/>
      <c r="B462" s="271"/>
      <c r="C462" s="863"/>
      <c r="D462" s="864"/>
      <c r="E462" s="864"/>
      <c r="F462" s="864"/>
      <c r="G462" s="863"/>
      <c r="H462" s="864"/>
      <c r="I462" s="864"/>
      <c r="J462" s="864"/>
      <c r="K462" s="871"/>
      <c r="L462" s="872"/>
      <c r="M462" s="273"/>
      <c r="N462" s="175"/>
    </row>
    <row r="463" spans="1:16" ht="16.5" customHeight="1">
      <c r="A463" s="175"/>
      <c r="B463" s="271"/>
      <c r="C463" s="863"/>
      <c r="D463" s="864"/>
      <c r="E463" s="864"/>
      <c r="F463" s="864"/>
      <c r="G463" s="863"/>
      <c r="H463" s="864"/>
      <c r="I463" s="864"/>
      <c r="J463" s="864"/>
      <c r="K463" s="871"/>
      <c r="L463" s="872"/>
      <c r="M463" s="273"/>
      <c r="N463" s="175"/>
    </row>
    <row r="464" spans="1:16" ht="16.5" customHeight="1">
      <c r="A464" s="175"/>
      <c r="B464" s="271"/>
      <c r="C464" s="863"/>
      <c r="D464" s="864"/>
      <c r="E464" s="864"/>
      <c r="F464" s="864"/>
      <c r="G464" s="863"/>
      <c r="H464" s="864"/>
      <c r="I464" s="864"/>
      <c r="J464" s="864"/>
      <c r="K464" s="871"/>
      <c r="L464" s="872"/>
      <c r="M464" s="274"/>
      <c r="N464" s="175"/>
    </row>
    <row r="465" spans="1:16" ht="16.5" customHeight="1">
      <c r="A465" s="175"/>
      <c r="B465" s="271"/>
      <c r="C465" s="863"/>
      <c r="D465" s="864"/>
      <c r="E465" s="864"/>
      <c r="F465" s="864"/>
      <c r="G465" s="863"/>
      <c r="H465" s="864"/>
      <c r="I465" s="864"/>
      <c r="J465" s="864"/>
      <c r="K465" s="871"/>
      <c r="L465" s="872"/>
      <c r="M465" s="272"/>
      <c r="N465" s="175"/>
    </row>
    <row r="466" spans="1:16" ht="16.5" customHeight="1">
      <c r="A466" s="175"/>
      <c r="B466" s="271"/>
      <c r="C466" s="863"/>
      <c r="D466" s="864"/>
      <c r="E466" s="864"/>
      <c r="F466" s="864"/>
      <c r="G466" s="863"/>
      <c r="H466" s="864"/>
      <c r="I466" s="864"/>
      <c r="J466" s="864"/>
      <c r="K466" s="871"/>
      <c r="L466" s="872"/>
      <c r="M466" s="272"/>
      <c r="N466" s="175"/>
    </row>
    <row r="467" spans="1:16" ht="16.5" customHeight="1">
      <c r="A467" s="175"/>
      <c r="B467" s="271"/>
      <c r="C467" s="863"/>
      <c r="D467" s="864"/>
      <c r="E467" s="864"/>
      <c r="F467" s="864"/>
      <c r="G467" s="863"/>
      <c r="H467" s="864"/>
      <c r="I467" s="864"/>
      <c r="J467" s="864"/>
      <c r="K467" s="871"/>
      <c r="L467" s="872"/>
      <c r="M467" s="273"/>
      <c r="N467" s="175"/>
    </row>
    <row r="468" spans="1:16" ht="16.5" customHeight="1">
      <c r="A468" s="175"/>
      <c r="B468" s="271"/>
      <c r="C468" s="863"/>
      <c r="D468" s="864"/>
      <c r="E468" s="864"/>
      <c r="F468" s="864"/>
      <c r="G468" s="863"/>
      <c r="H468" s="864"/>
      <c r="I468" s="864"/>
      <c r="J468" s="864"/>
      <c r="K468" s="871"/>
      <c r="L468" s="872"/>
      <c r="M468" s="273"/>
      <c r="N468" s="175"/>
    </row>
    <row r="469" spans="1:16" ht="16.5" customHeight="1">
      <c r="A469" s="175"/>
      <c r="B469" s="271"/>
      <c r="C469" s="863"/>
      <c r="D469" s="864"/>
      <c r="E469" s="864"/>
      <c r="F469" s="864"/>
      <c r="G469" s="863"/>
      <c r="H469" s="864"/>
      <c r="I469" s="864"/>
      <c r="J469" s="864"/>
      <c r="K469" s="871"/>
      <c r="L469" s="872"/>
      <c r="M469" s="273"/>
      <c r="N469" s="175"/>
    </row>
    <row r="470" spans="1:16" ht="16.5" customHeight="1">
      <c r="A470" s="175"/>
      <c r="B470" s="271"/>
      <c r="C470" s="863"/>
      <c r="D470" s="864"/>
      <c r="E470" s="864"/>
      <c r="F470" s="864"/>
      <c r="G470" s="863"/>
      <c r="H470" s="864"/>
      <c r="I470" s="864"/>
      <c r="J470" s="864"/>
      <c r="K470" s="871"/>
      <c r="L470" s="872"/>
      <c r="M470" s="273"/>
      <c r="N470" s="175"/>
    </row>
    <row r="471" spans="1:16" ht="16.5" customHeight="1">
      <c r="A471" s="175"/>
      <c r="B471" s="271"/>
      <c r="C471" s="863"/>
      <c r="D471" s="864"/>
      <c r="E471" s="864"/>
      <c r="F471" s="864"/>
      <c r="G471" s="863"/>
      <c r="H471" s="864"/>
      <c r="I471" s="864"/>
      <c r="J471" s="864"/>
      <c r="K471" s="871"/>
      <c r="L471" s="872"/>
      <c r="M471" s="273"/>
      <c r="N471" s="175"/>
    </row>
    <row r="472" spans="1:16" ht="14.25" customHeight="1" thickBot="1">
      <c r="A472" s="175"/>
      <c r="B472" s="271"/>
      <c r="C472" s="865" t="s">
        <v>207</v>
      </c>
      <c r="D472" s="866"/>
      <c r="E472" s="866"/>
      <c r="F472" s="866"/>
      <c r="G472" s="866" t="s">
        <v>429</v>
      </c>
      <c r="H472" s="866"/>
      <c r="I472" s="866"/>
      <c r="J472" s="884"/>
      <c r="K472" s="873"/>
      <c r="L472" s="874"/>
      <c r="M472" s="272"/>
      <c r="N472" s="175"/>
    </row>
    <row r="473" spans="1:16" ht="14.25" customHeight="1">
      <c r="A473" s="175"/>
      <c r="B473" s="271"/>
      <c r="C473" s="863"/>
      <c r="D473" s="864"/>
      <c r="E473" s="864"/>
      <c r="F473" s="864"/>
      <c r="G473" s="867"/>
      <c r="H473" s="867"/>
      <c r="I473" s="867"/>
      <c r="J473" s="885"/>
      <c r="K473" s="875"/>
      <c r="L473" s="877"/>
      <c r="M473" s="272"/>
      <c r="N473" s="175"/>
    </row>
    <row r="474" spans="1:16" ht="14.25" customHeight="1">
      <c r="A474" s="175"/>
      <c r="B474" s="271"/>
      <c r="C474" s="863"/>
      <c r="D474" s="864"/>
      <c r="E474" s="864"/>
      <c r="F474" s="864"/>
      <c r="G474" s="867"/>
      <c r="H474" s="867"/>
      <c r="I474" s="867"/>
      <c r="J474" s="885"/>
      <c r="K474" s="876"/>
      <c r="L474" s="878"/>
      <c r="M474" s="272"/>
      <c r="N474" s="175"/>
      <c r="P474" s="285" t="s">
        <v>443</v>
      </c>
    </row>
    <row r="475" spans="1:16" ht="14.25" customHeight="1">
      <c r="A475" s="175"/>
      <c r="B475" s="271"/>
      <c r="C475" s="863"/>
      <c r="D475" s="864"/>
      <c r="E475" s="864"/>
      <c r="F475" s="864"/>
      <c r="G475" s="867"/>
      <c r="H475" s="867"/>
      <c r="I475" s="867"/>
      <c r="J475" s="885"/>
      <c r="K475" s="876"/>
      <c r="L475" s="878"/>
      <c r="M475" s="273"/>
      <c r="N475" s="175"/>
    </row>
    <row r="476" spans="1:16" ht="14.25" customHeight="1">
      <c r="A476" s="175"/>
      <c r="B476" s="271"/>
      <c r="C476" s="863"/>
      <c r="D476" s="864"/>
      <c r="E476" s="864"/>
      <c r="F476" s="864"/>
      <c r="G476" s="867"/>
      <c r="H476" s="867"/>
      <c r="I476" s="867"/>
      <c r="J476" s="885"/>
      <c r="K476" s="876"/>
      <c r="L476" s="878"/>
      <c r="M476" s="273"/>
      <c r="N476" s="175"/>
    </row>
    <row r="477" spans="1:16" ht="14.25" customHeight="1">
      <c r="A477" s="175"/>
      <c r="B477" s="271"/>
      <c r="C477" s="863"/>
      <c r="D477" s="864"/>
      <c r="E477" s="864"/>
      <c r="F477" s="864"/>
      <c r="G477" s="867"/>
      <c r="H477" s="867"/>
      <c r="I477" s="867"/>
      <c r="J477" s="885"/>
      <c r="K477" s="876"/>
      <c r="L477" s="878"/>
      <c r="M477" s="273"/>
      <c r="N477" s="175"/>
    </row>
    <row r="478" spans="1:16" ht="16.5" customHeight="1">
      <c r="A478" s="175"/>
      <c r="B478" s="271"/>
      <c r="C478" s="863"/>
      <c r="D478" s="864"/>
      <c r="E478" s="864"/>
      <c r="F478" s="864"/>
      <c r="G478" s="867"/>
      <c r="H478" s="867"/>
      <c r="I478" s="867"/>
      <c r="J478" s="885"/>
      <c r="K478" s="876"/>
      <c r="L478" s="878"/>
      <c r="M478" s="273"/>
      <c r="N478" s="175"/>
    </row>
    <row r="479" spans="1:16" ht="16.5" customHeight="1">
      <c r="A479" s="175"/>
      <c r="B479" s="271"/>
      <c r="C479" s="863"/>
      <c r="D479" s="864"/>
      <c r="E479" s="864"/>
      <c r="F479" s="864"/>
      <c r="G479" s="867"/>
      <c r="H479" s="867"/>
      <c r="I479" s="867"/>
      <c r="J479" s="885"/>
      <c r="K479" s="876"/>
      <c r="L479" s="878"/>
      <c r="M479" s="273"/>
      <c r="N479" s="175"/>
    </row>
    <row r="480" spans="1:16" ht="16.5" customHeight="1">
      <c r="A480" s="175"/>
      <c r="B480" s="271"/>
      <c r="C480" s="863"/>
      <c r="D480" s="864"/>
      <c r="E480" s="864"/>
      <c r="F480" s="864"/>
      <c r="G480" s="867"/>
      <c r="H480" s="867"/>
      <c r="I480" s="867"/>
      <c r="J480" s="885"/>
      <c r="K480" s="876"/>
      <c r="L480" s="878"/>
      <c r="M480" s="273"/>
      <c r="N480" s="175"/>
    </row>
    <row r="481" spans="1:16" ht="14.25" customHeight="1">
      <c r="A481" s="175"/>
      <c r="B481" s="271"/>
      <c r="C481" s="863"/>
      <c r="D481" s="864"/>
      <c r="E481" s="864"/>
      <c r="F481" s="864"/>
      <c r="G481" s="867"/>
      <c r="H481" s="867"/>
      <c r="I481" s="867"/>
      <c r="J481" s="885"/>
      <c r="K481" s="876"/>
      <c r="L481" s="878"/>
      <c r="M481" s="273"/>
      <c r="N481" s="175"/>
    </row>
    <row r="482" spans="1:16" ht="14.25" customHeight="1">
      <c r="A482" s="175"/>
      <c r="B482" s="271"/>
      <c r="C482" s="863"/>
      <c r="D482" s="864"/>
      <c r="E482" s="864"/>
      <c r="F482" s="864"/>
      <c r="G482" s="867"/>
      <c r="H482" s="867"/>
      <c r="I482" s="867"/>
      <c r="J482" s="885"/>
      <c r="K482" s="876"/>
      <c r="L482" s="878"/>
      <c r="M482" s="273"/>
      <c r="N482" s="175"/>
    </row>
    <row r="483" spans="1:16" ht="16.5" customHeight="1">
      <c r="A483" s="175"/>
      <c r="B483" s="271"/>
      <c r="C483" s="863"/>
      <c r="D483" s="864"/>
      <c r="E483" s="864"/>
      <c r="F483" s="864"/>
      <c r="G483" s="867"/>
      <c r="H483" s="867"/>
      <c r="I483" s="867"/>
      <c r="J483" s="885"/>
      <c r="K483" s="876"/>
      <c r="L483" s="878"/>
      <c r="M483" s="274"/>
      <c r="N483" s="175"/>
    </row>
    <row r="484" spans="1:16" ht="16.5" customHeight="1">
      <c r="A484" s="175"/>
      <c r="B484" s="271"/>
      <c r="C484" s="863"/>
      <c r="D484" s="864"/>
      <c r="E484" s="864"/>
      <c r="F484" s="864"/>
      <c r="G484" s="867"/>
      <c r="H484" s="867"/>
      <c r="I484" s="867"/>
      <c r="J484" s="885"/>
      <c r="K484" s="876"/>
      <c r="L484" s="878"/>
      <c r="M484" s="272"/>
      <c r="N484" s="175"/>
    </row>
    <row r="485" spans="1:16" ht="16.5" customHeight="1">
      <c r="A485" s="175"/>
      <c r="B485" s="271"/>
      <c r="C485" s="863"/>
      <c r="D485" s="864"/>
      <c r="E485" s="864"/>
      <c r="F485" s="864"/>
      <c r="G485" s="867"/>
      <c r="H485" s="867"/>
      <c r="I485" s="867"/>
      <c r="J485" s="885"/>
      <c r="K485" s="876" t="s">
        <v>432</v>
      </c>
      <c r="L485" s="878" t="s">
        <v>433</v>
      </c>
      <c r="M485" s="272"/>
      <c r="N485" s="175"/>
    </row>
    <row r="486" spans="1:16" ht="16.5" customHeight="1">
      <c r="A486" s="175"/>
      <c r="B486" s="271"/>
      <c r="C486" s="863"/>
      <c r="D486" s="864"/>
      <c r="E486" s="864"/>
      <c r="F486" s="864"/>
      <c r="G486" s="867"/>
      <c r="H486" s="867"/>
      <c r="I486" s="867"/>
      <c r="J486" s="885"/>
      <c r="K486" s="876"/>
      <c r="L486" s="878"/>
      <c r="M486" s="273"/>
      <c r="N486" s="175"/>
    </row>
    <row r="487" spans="1:16" ht="16.5" customHeight="1">
      <c r="A487" s="175"/>
      <c r="B487" s="271"/>
      <c r="C487" s="863"/>
      <c r="D487" s="864"/>
      <c r="E487" s="864"/>
      <c r="F487" s="864"/>
      <c r="G487" s="867"/>
      <c r="H487" s="867"/>
      <c r="I487" s="867"/>
      <c r="J487" s="885"/>
      <c r="K487" s="876"/>
      <c r="L487" s="878"/>
      <c r="M487" s="273"/>
      <c r="N487" s="175"/>
    </row>
    <row r="488" spans="1:16" ht="16.5" customHeight="1" thickBot="1">
      <c r="A488" s="175"/>
      <c r="B488" s="271"/>
      <c r="C488" s="863"/>
      <c r="D488" s="864"/>
      <c r="E488" s="864"/>
      <c r="F488" s="864"/>
      <c r="G488" s="868"/>
      <c r="H488" s="868"/>
      <c r="I488" s="868"/>
      <c r="J488" s="886"/>
      <c r="K488" s="879"/>
      <c r="L488" s="880"/>
      <c r="M488" s="273"/>
      <c r="N488" s="175"/>
    </row>
    <row r="489" spans="1:16" ht="16.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595" t="s">
        <v>249</v>
      </c>
      <c r="C490" s="596"/>
      <c r="D490" s="596"/>
      <c r="E490" s="596"/>
      <c r="F490" s="596"/>
      <c r="G490" s="596"/>
      <c r="H490" s="596"/>
      <c r="I490" s="596"/>
      <c r="J490" s="596"/>
      <c r="K490" s="596"/>
      <c r="L490" s="596"/>
      <c r="M490" s="597"/>
      <c r="N490" s="175"/>
    </row>
    <row r="491" spans="1:16" ht="14.4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81" t="s">
        <v>242</v>
      </c>
      <c r="D492" s="882"/>
      <c r="E492" s="882"/>
      <c r="F492" s="882"/>
      <c r="G492" s="882" t="s">
        <v>206</v>
      </c>
      <c r="H492" s="882"/>
      <c r="I492" s="882"/>
      <c r="J492" s="882"/>
      <c r="K492" s="881" t="s">
        <v>179</v>
      </c>
      <c r="L492" s="883"/>
      <c r="M492" s="272"/>
      <c r="N492" s="175"/>
      <c r="P492" s="284" t="s">
        <v>440</v>
      </c>
    </row>
    <row r="493" spans="1:16" ht="14.25" customHeight="1">
      <c r="A493" s="175"/>
      <c r="B493" s="271"/>
      <c r="C493" s="863"/>
      <c r="D493" s="864"/>
      <c r="E493" s="864"/>
      <c r="F493" s="864"/>
      <c r="G493" s="863"/>
      <c r="H493" s="864"/>
      <c r="I493" s="864"/>
      <c r="J493" s="864"/>
      <c r="K493" s="869"/>
      <c r="L493" s="870"/>
      <c r="M493" s="272"/>
      <c r="N493" s="175"/>
      <c r="P493" s="317" t="s">
        <v>445</v>
      </c>
    </row>
    <row r="494" spans="1:16" ht="14.25" customHeight="1">
      <c r="A494" s="175"/>
      <c r="B494" s="271"/>
      <c r="C494" s="863"/>
      <c r="D494" s="864"/>
      <c r="E494" s="864"/>
      <c r="F494" s="864"/>
      <c r="G494" s="863"/>
      <c r="H494" s="864"/>
      <c r="I494" s="864"/>
      <c r="J494" s="864"/>
      <c r="K494" s="871"/>
      <c r="L494" s="872"/>
      <c r="M494" s="272"/>
      <c r="N494" s="175"/>
    </row>
    <row r="495" spans="1:16" ht="14.25" customHeight="1">
      <c r="A495" s="175"/>
      <c r="B495" s="271"/>
      <c r="C495" s="863"/>
      <c r="D495" s="864"/>
      <c r="E495" s="864"/>
      <c r="F495" s="864"/>
      <c r="G495" s="863"/>
      <c r="H495" s="864"/>
      <c r="I495" s="864"/>
      <c r="J495" s="864"/>
      <c r="K495" s="871"/>
      <c r="L495" s="872"/>
      <c r="M495" s="273"/>
      <c r="N495" s="175"/>
    </row>
    <row r="496" spans="1:16" ht="14.25" customHeight="1">
      <c r="A496" s="175"/>
      <c r="B496" s="271"/>
      <c r="C496" s="863"/>
      <c r="D496" s="864"/>
      <c r="E496" s="864"/>
      <c r="F496" s="864"/>
      <c r="G496" s="863"/>
      <c r="H496" s="864"/>
      <c r="I496" s="864"/>
      <c r="J496" s="864"/>
      <c r="K496" s="871"/>
      <c r="L496" s="872"/>
      <c r="M496" s="273"/>
      <c r="N496" s="175"/>
    </row>
    <row r="497" spans="1:16" ht="14.25" customHeight="1">
      <c r="A497" s="175"/>
      <c r="B497" s="271"/>
      <c r="C497" s="863"/>
      <c r="D497" s="864"/>
      <c r="E497" s="864"/>
      <c r="F497" s="864"/>
      <c r="G497" s="863"/>
      <c r="H497" s="864"/>
      <c r="I497" s="864"/>
      <c r="J497" s="864"/>
      <c r="K497" s="871"/>
      <c r="L497" s="872"/>
      <c r="M497" s="273"/>
      <c r="N497" s="175"/>
    </row>
    <row r="498" spans="1:16" ht="16.5" customHeight="1">
      <c r="A498" s="175"/>
      <c r="B498" s="271"/>
      <c r="C498" s="863"/>
      <c r="D498" s="864"/>
      <c r="E498" s="864"/>
      <c r="F498" s="864"/>
      <c r="G498" s="863"/>
      <c r="H498" s="864"/>
      <c r="I498" s="864"/>
      <c r="J498" s="864"/>
      <c r="K498" s="871"/>
      <c r="L498" s="872"/>
      <c r="M498" s="273"/>
      <c r="N498" s="175"/>
    </row>
    <row r="499" spans="1:16" ht="16.5" customHeight="1">
      <c r="A499" s="175"/>
      <c r="B499" s="271"/>
      <c r="C499" s="863"/>
      <c r="D499" s="864"/>
      <c r="E499" s="864"/>
      <c r="F499" s="864"/>
      <c r="G499" s="863"/>
      <c r="H499" s="864"/>
      <c r="I499" s="864"/>
      <c r="J499" s="864"/>
      <c r="K499" s="871"/>
      <c r="L499" s="872"/>
      <c r="M499" s="273"/>
      <c r="N499" s="175"/>
    </row>
    <row r="500" spans="1:16" ht="16.5" customHeight="1">
      <c r="A500" s="175"/>
      <c r="B500" s="271"/>
      <c r="C500" s="863"/>
      <c r="D500" s="864"/>
      <c r="E500" s="864"/>
      <c r="F500" s="864"/>
      <c r="G500" s="863"/>
      <c r="H500" s="864"/>
      <c r="I500" s="864"/>
      <c r="J500" s="864"/>
      <c r="K500" s="871"/>
      <c r="L500" s="872"/>
      <c r="M500" s="273"/>
      <c r="N500" s="175"/>
    </row>
    <row r="501" spans="1:16" ht="16.5" customHeight="1">
      <c r="A501" s="175"/>
      <c r="B501" s="271"/>
      <c r="C501" s="863"/>
      <c r="D501" s="864"/>
      <c r="E501" s="864"/>
      <c r="F501" s="864"/>
      <c r="G501" s="863"/>
      <c r="H501" s="864"/>
      <c r="I501" s="864"/>
      <c r="J501" s="864"/>
      <c r="K501" s="871"/>
      <c r="L501" s="872"/>
      <c r="M501" s="274"/>
      <c r="N501" s="175"/>
    </row>
    <row r="502" spans="1:16" ht="16.5" customHeight="1">
      <c r="A502" s="175"/>
      <c r="B502" s="271"/>
      <c r="C502" s="863"/>
      <c r="D502" s="864"/>
      <c r="E502" s="864"/>
      <c r="F502" s="864"/>
      <c r="G502" s="863"/>
      <c r="H502" s="864"/>
      <c r="I502" s="864"/>
      <c r="J502" s="864"/>
      <c r="K502" s="871"/>
      <c r="L502" s="872"/>
      <c r="M502" s="272"/>
      <c r="N502" s="175"/>
    </row>
    <row r="503" spans="1:16" ht="16.5" customHeight="1">
      <c r="A503" s="175"/>
      <c r="B503" s="271"/>
      <c r="C503" s="863"/>
      <c r="D503" s="864"/>
      <c r="E503" s="864"/>
      <c r="F503" s="864"/>
      <c r="G503" s="863"/>
      <c r="H503" s="864"/>
      <c r="I503" s="864"/>
      <c r="J503" s="864"/>
      <c r="K503" s="871"/>
      <c r="L503" s="872"/>
      <c r="M503" s="272"/>
      <c r="N503" s="175"/>
    </row>
    <row r="504" spans="1:16" ht="16.5" customHeight="1">
      <c r="A504" s="175"/>
      <c r="B504" s="271"/>
      <c r="C504" s="863"/>
      <c r="D504" s="864"/>
      <c r="E504" s="864"/>
      <c r="F504" s="864"/>
      <c r="G504" s="863"/>
      <c r="H504" s="864"/>
      <c r="I504" s="864"/>
      <c r="J504" s="864"/>
      <c r="K504" s="871"/>
      <c r="L504" s="872"/>
      <c r="M504" s="273"/>
      <c r="N504" s="175"/>
    </row>
    <row r="505" spans="1:16" ht="16.5" customHeight="1">
      <c r="A505" s="175"/>
      <c r="B505" s="271"/>
      <c r="C505" s="863"/>
      <c r="D505" s="864"/>
      <c r="E505" s="864"/>
      <c r="F505" s="864"/>
      <c r="G505" s="863"/>
      <c r="H505" s="864"/>
      <c r="I505" s="864"/>
      <c r="J505" s="864"/>
      <c r="K505" s="871"/>
      <c r="L505" s="872"/>
      <c r="M505" s="273"/>
      <c r="N505" s="175"/>
    </row>
    <row r="506" spans="1:16" ht="16.5" customHeight="1">
      <c r="A506" s="175"/>
      <c r="B506" s="271"/>
      <c r="C506" s="863"/>
      <c r="D506" s="864"/>
      <c r="E506" s="864"/>
      <c r="F506" s="864"/>
      <c r="G506" s="863"/>
      <c r="H506" s="864"/>
      <c r="I506" s="864"/>
      <c r="J506" s="864"/>
      <c r="K506" s="871"/>
      <c r="L506" s="872"/>
      <c r="M506" s="273"/>
      <c r="N506" s="175"/>
    </row>
    <row r="507" spans="1:16" ht="16.5" customHeight="1">
      <c r="A507" s="175"/>
      <c r="B507" s="271"/>
      <c r="C507" s="863"/>
      <c r="D507" s="864"/>
      <c r="E507" s="864"/>
      <c r="F507" s="864"/>
      <c r="G507" s="863"/>
      <c r="H507" s="864"/>
      <c r="I507" s="864"/>
      <c r="J507" s="864"/>
      <c r="K507" s="871"/>
      <c r="L507" s="872"/>
      <c r="M507" s="273"/>
      <c r="N507" s="175"/>
    </row>
    <row r="508" spans="1:16" ht="16.5" customHeight="1">
      <c r="A508" s="175"/>
      <c r="B508" s="271"/>
      <c r="C508" s="863"/>
      <c r="D508" s="864"/>
      <c r="E508" s="864"/>
      <c r="F508" s="864"/>
      <c r="G508" s="863"/>
      <c r="H508" s="864"/>
      <c r="I508" s="864"/>
      <c r="J508" s="864"/>
      <c r="K508" s="871"/>
      <c r="L508" s="872"/>
      <c r="M508" s="273"/>
      <c r="N508" s="175"/>
    </row>
    <row r="509" spans="1:16" ht="14.25" customHeight="1" thickBot="1">
      <c r="A509" s="175"/>
      <c r="B509" s="271"/>
      <c r="C509" s="865" t="s">
        <v>207</v>
      </c>
      <c r="D509" s="866"/>
      <c r="E509" s="866"/>
      <c r="F509" s="866"/>
      <c r="G509" s="866" t="s">
        <v>429</v>
      </c>
      <c r="H509" s="866"/>
      <c r="I509" s="866"/>
      <c r="J509" s="866"/>
      <c r="K509" s="873"/>
      <c r="L509" s="874"/>
      <c r="M509" s="272"/>
      <c r="N509" s="175"/>
    </row>
    <row r="510" spans="1:16" ht="14.25" customHeight="1">
      <c r="A510" s="175"/>
      <c r="B510" s="271"/>
      <c r="C510" s="863"/>
      <c r="D510" s="864"/>
      <c r="E510" s="864"/>
      <c r="F510" s="864"/>
      <c r="G510" s="867"/>
      <c r="H510" s="867"/>
      <c r="I510" s="867"/>
      <c r="J510" s="867"/>
      <c r="K510" s="875"/>
      <c r="L510" s="877"/>
      <c r="M510" s="272"/>
      <c r="N510" s="175"/>
    </row>
    <row r="511" spans="1:16" ht="14.25" customHeight="1">
      <c r="A511" s="175"/>
      <c r="B511" s="271"/>
      <c r="C511" s="863"/>
      <c r="D511" s="864"/>
      <c r="E511" s="864"/>
      <c r="F511" s="864"/>
      <c r="G511" s="867"/>
      <c r="H511" s="867"/>
      <c r="I511" s="867"/>
      <c r="J511" s="867"/>
      <c r="K511" s="876"/>
      <c r="L511" s="878"/>
      <c r="M511" s="272"/>
      <c r="N511" s="175"/>
      <c r="P511" s="284" t="s">
        <v>446</v>
      </c>
    </row>
    <row r="512" spans="1:16" ht="14.25" customHeight="1">
      <c r="A512" s="175"/>
      <c r="B512" s="271"/>
      <c r="C512" s="863"/>
      <c r="D512" s="864"/>
      <c r="E512" s="864"/>
      <c r="F512" s="864"/>
      <c r="G512" s="867"/>
      <c r="H512" s="867"/>
      <c r="I512" s="867"/>
      <c r="J512" s="867"/>
      <c r="K512" s="876"/>
      <c r="L512" s="878"/>
      <c r="M512" s="273"/>
      <c r="N512" s="175"/>
    </row>
    <row r="513" spans="1:14" ht="14.25" customHeight="1">
      <c r="A513" s="175"/>
      <c r="B513" s="271"/>
      <c r="C513" s="863"/>
      <c r="D513" s="864"/>
      <c r="E513" s="864"/>
      <c r="F513" s="864"/>
      <c r="G513" s="867"/>
      <c r="H513" s="867"/>
      <c r="I513" s="867"/>
      <c r="J513" s="867"/>
      <c r="K513" s="876"/>
      <c r="L513" s="878"/>
      <c r="M513" s="273"/>
      <c r="N513" s="175"/>
    </row>
    <row r="514" spans="1:14" ht="14.25" customHeight="1">
      <c r="A514" s="175"/>
      <c r="B514" s="271"/>
      <c r="C514" s="863"/>
      <c r="D514" s="864"/>
      <c r="E514" s="864"/>
      <c r="F514" s="864"/>
      <c r="G514" s="867"/>
      <c r="H514" s="867"/>
      <c r="I514" s="867"/>
      <c r="J514" s="867"/>
      <c r="K514" s="876"/>
      <c r="L514" s="878"/>
      <c r="M514" s="273"/>
      <c r="N514" s="175"/>
    </row>
    <row r="515" spans="1:14" ht="16.5" customHeight="1">
      <c r="A515" s="175"/>
      <c r="B515" s="271"/>
      <c r="C515" s="863"/>
      <c r="D515" s="864"/>
      <c r="E515" s="864"/>
      <c r="F515" s="864"/>
      <c r="G515" s="867"/>
      <c r="H515" s="867"/>
      <c r="I515" s="867"/>
      <c r="J515" s="867"/>
      <c r="K515" s="876"/>
      <c r="L515" s="878"/>
      <c r="M515" s="273"/>
      <c r="N515" s="175"/>
    </row>
    <row r="516" spans="1:14" ht="16.5" customHeight="1">
      <c r="A516" s="175"/>
      <c r="B516" s="271"/>
      <c r="C516" s="863"/>
      <c r="D516" s="864"/>
      <c r="E516" s="864"/>
      <c r="F516" s="864"/>
      <c r="G516" s="867"/>
      <c r="H516" s="867"/>
      <c r="I516" s="867"/>
      <c r="J516" s="867"/>
      <c r="K516" s="876"/>
      <c r="L516" s="878"/>
      <c r="M516" s="273"/>
      <c r="N516" s="175"/>
    </row>
    <row r="517" spans="1:14" ht="16.5" customHeight="1">
      <c r="A517" s="175"/>
      <c r="B517" s="271"/>
      <c r="C517" s="863"/>
      <c r="D517" s="864"/>
      <c r="E517" s="864"/>
      <c r="F517" s="864"/>
      <c r="G517" s="867"/>
      <c r="H517" s="867"/>
      <c r="I517" s="867"/>
      <c r="J517" s="867"/>
      <c r="K517" s="876"/>
      <c r="L517" s="878"/>
      <c r="M517" s="273"/>
      <c r="N517" s="175"/>
    </row>
    <row r="518" spans="1:14" ht="14.25" customHeight="1">
      <c r="A518" s="175"/>
      <c r="B518" s="271"/>
      <c r="C518" s="863"/>
      <c r="D518" s="864"/>
      <c r="E518" s="864"/>
      <c r="F518" s="864"/>
      <c r="G518" s="867"/>
      <c r="H518" s="867"/>
      <c r="I518" s="867"/>
      <c r="J518" s="867"/>
      <c r="K518" s="876"/>
      <c r="L518" s="878"/>
      <c r="M518" s="273"/>
      <c r="N518" s="175"/>
    </row>
    <row r="519" spans="1:14" ht="14.25" customHeight="1">
      <c r="A519" s="175"/>
      <c r="B519" s="271"/>
      <c r="C519" s="863"/>
      <c r="D519" s="864"/>
      <c r="E519" s="864"/>
      <c r="F519" s="864"/>
      <c r="G519" s="867"/>
      <c r="H519" s="867"/>
      <c r="I519" s="867"/>
      <c r="J519" s="867"/>
      <c r="K519" s="876"/>
      <c r="L519" s="878"/>
      <c r="M519" s="273"/>
      <c r="N519" s="175"/>
    </row>
    <row r="520" spans="1:14" ht="16.5" customHeight="1">
      <c r="A520" s="175"/>
      <c r="B520" s="271"/>
      <c r="C520" s="863"/>
      <c r="D520" s="864"/>
      <c r="E520" s="864"/>
      <c r="F520" s="864"/>
      <c r="G520" s="867"/>
      <c r="H520" s="867"/>
      <c r="I520" s="867"/>
      <c r="J520" s="867"/>
      <c r="K520" s="876"/>
      <c r="L520" s="878"/>
      <c r="M520" s="274"/>
      <c r="N520" s="175"/>
    </row>
    <row r="521" spans="1:14" ht="16.5" customHeight="1">
      <c r="A521" s="175"/>
      <c r="B521" s="271"/>
      <c r="C521" s="863"/>
      <c r="D521" s="864"/>
      <c r="E521" s="864"/>
      <c r="F521" s="864"/>
      <c r="G521" s="867"/>
      <c r="H521" s="867"/>
      <c r="I521" s="867"/>
      <c r="J521" s="867"/>
      <c r="K521" s="876"/>
      <c r="L521" s="878"/>
      <c r="M521" s="272"/>
      <c r="N521" s="175"/>
    </row>
    <row r="522" spans="1:14" ht="16.5" customHeight="1">
      <c r="A522" s="175"/>
      <c r="B522" s="271"/>
      <c r="C522" s="863"/>
      <c r="D522" s="864"/>
      <c r="E522" s="864"/>
      <c r="F522" s="864"/>
      <c r="G522" s="867"/>
      <c r="H522" s="867"/>
      <c r="I522" s="867"/>
      <c r="J522" s="867"/>
      <c r="K522" s="876" t="s">
        <v>434</v>
      </c>
      <c r="L522" s="878" t="s">
        <v>435</v>
      </c>
      <c r="M522" s="272"/>
      <c r="N522" s="175"/>
    </row>
    <row r="523" spans="1:14" ht="16.5" customHeight="1">
      <c r="A523" s="175"/>
      <c r="B523" s="271"/>
      <c r="C523" s="863"/>
      <c r="D523" s="864"/>
      <c r="E523" s="864"/>
      <c r="F523" s="864"/>
      <c r="G523" s="867"/>
      <c r="H523" s="867"/>
      <c r="I523" s="867"/>
      <c r="J523" s="867"/>
      <c r="K523" s="876"/>
      <c r="L523" s="878"/>
      <c r="M523" s="273"/>
      <c r="N523" s="175"/>
    </row>
    <row r="524" spans="1:14" ht="16.5" customHeight="1">
      <c r="A524" s="175"/>
      <c r="B524" s="271"/>
      <c r="C524" s="863"/>
      <c r="D524" s="864"/>
      <c r="E524" s="864"/>
      <c r="F524" s="864"/>
      <c r="G524" s="867"/>
      <c r="H524" s="867"/>
      <c r="I524" s="867"/>
      <c r="J524" s="867"/>
      <c r="K524" s="876"/>
      <c r="L524" s="878"/>
      <c r="M524" s="273"/>
      <c r="N524" s="175"/>
    </row>
    <row r="525" spans="1:14" ht="16.5" customHeight="1" thickBot="1">
      <c r="A525" s="175"/>
      <c r="B525" s="271"/>
      <c r="C525" s="863"/>
      <c r="D525" s="864"/>
      <c r="E525" s="864"/>
      <c r="F525" s="864"/>
      <c r="G525" s="868"/>
      <c r="H525" s="868"/>
      <c r="I525" s="868"/>
      <c r="J525" s="868"/>
      <c r="K525" s="879"/>
      <c r="L525" s="880"/>
      <c r="M525" s="273"/>
      <c r="N525" s="175"/>
    </row>
    <row r="526" spans="1:14" ht="16.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6.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53" t="s">
        <v>181</v>
      </c>
      <c r="F530" s="818"/>
      <c r="G530" s="654"/>
      <c r="H530" s="654"/>
      <c r="I530" s="654"/>
      <c r="J530" s="655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56"/>
      <c r="F531" s="657"/>
      <c r="G531" s="657"/>
      <c r="H531" s="657"/>
      <c r="I531" s="657"/>
      <c r="J531" s="658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56"/>
      <c r="F532" s="657"/>
      <c r="G532" s="657"/>
      <c r="H532" s="657"/>
      <c r="I532" s="657"/>
      <c r="J532" s="658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59"/>
      <c r="F533" s="660"/>
      <c r="G533" s="660"/>
      <c r="H533" s="660"/>
      <c r="I533" s="660"/>
      <c r="J533" s="661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0" t="s">
        <v>180</v>
      </c>
      <c r="G534" s="820"/>
      <c r="H534" s="819" t="str">
        <f>H7</f>
        <v>LB11319</v>
      </c>
      <c r="I534" s="819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62"/>
      <c r="D535" s="662"/>
      <c r="E535" s="662"/>
      <c r="F535" s="662"/>
      <c r="G535" s="662"/>
      <c r="H535" s="662"/>
      <c r="I535" s="662"/>
      <c r="J535" s="662"/>
      <c r="K535" s="662"/>
      <c r="L535" s="662"/>
      <c r="M535" s="663"/>
      <c r="N535" s="175"/>
    </row>
    <row r="536" spans="1:16" ht="16.2" thickBot="1">
      <c r="A536" s="175"/>
      <c r="B536" s="595" t="s">
        <v>250</v>
      </c>
      <c r="C536" s="596"/>
      <c r="D536" s="596"/>
      <c r="E536" s="596"/>
      <c r="F536" s="596"/>
      <c r="G536" s="596"/>
      <c r="H536" s="596"/>
      <c r="I536" s="596"/>
      <c r="J536" s="596"/>
      <c r="K536" s="596"/>
      <c r="L536" s="596"/>
      <c r="M536" s="597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49" t="s">
        <v>251</v>
      </c>
      <c r="D538" s="850"/>
      <c r="E538" s="850"/>
      <c r="F538" s="850"/>
      <c r="G538" s="850"/>
      <c r="H538" s="850" t="s">
        <v>252</v>
      </c>
      <c r="I538" s="850"/>
      <c r="J538" s="850"/>
      <c r="K538" s="850"/>
      <c r="L538" s="851"/>
      <c r="M538" s="276"/>
      <c r="N538" s="175"/>
    </row>
    <row r="539" spans="1:16" ht="14.4">
      <c r="A539" s="175"/>
      <c r="B539" s="271"/>
      <c r="C539" s="821"/>
      <c r="D539" s="852"/>
      <c r="E539" s="852"/>
      <c r="F539" s="852"/>
      <c r="G539" s="852"/>
      <c r="H539" s="821"/>
      <c r="I539" s="852"/>
      <c r="J539" s="852"/>
      <c r="K539" s="852"/>
      <c r="L539" s="852"/>
      <c r="M539" s="272"/>
      <c r="N539" s="175"/>
      <c r="P539" s="284" t="s">
        <v>447</v>
      </c>
    </row>
    <row r="540" spans="1:16" ht="14.4">
      <c r="A540" s="175"/>
      <c r="B540" s="271"/>
      <c r="C540" s="821"/>
      <c r="D540" s="852"/>
      <c r="E540" s="852"/>
      <c r="F540" s="852"/>
      <c r="G540" s="852"/>
      <c r="H540" s="821"/>
      <c r="I540" s="852"/>
      <c r="J540" s="852"/>
      <c r="K540" s="852"/>
      <c r="L540" s="852"/>
      <c r="M540" s="272"/>
      <c r="N540" s="175"/>
      <c r="P540" s="284" t="s">
        <v>448</v>
      </c>
    </row>
    <row r="541" spans="1:16">
      <c r="A541" s="175"/>
      <c r="B541" s="271"/>
      <c r="C541" s="821"/>
      <c r="D541" s="852"/>
      <c r="E541" s="852"/>
      <c r="F541" s="852"/>
      <c r="G541" s="852"/>
      <c r="H541" s="821"/>
      <c r="I541" s="852"/>
      <c r="J541" s="852"/>
      <c r="K541" s="852"/>
      <c r="L541" s="852"/>
      <c r="M541" s="272"/>
      <c r="N541" s="175"/>
    </row>
    <row r="542" spans="1:16">
      <c r="A542" s="175"/>
      <c r="B542" s="271"/>
      <c r="C542" s="821"/>
      <c r="D542" s="852"/>
      <c r="E542" s="852"/>
      <c r="F542" s="852"/>
      <c r="G542" s="852"/>
      <c r="H542" s="821"/>
      <c r="I542" s="852"/>
      <c r="J542" s="852"/>
      <c r="K542" s="852"/>
      <c r="L542" s="852"/>
      <c r="M542" s="273"/>
      <c r="N542" s="175"/>
    </row>
    <row r="543" spans="1:16">
      <c r="A543" s="175"/>
      <c r="B543" s="271"/>
      <c r="C543" s="821"/>
      <c r="D543" s="852"/>
      <c r="E543" s="852"/>
      <c r="F543" s="852"/>
      <c r="G543" s="852"/>
      <c r="H543" s="821"/>
      <c r="I543" s="852"/>
      <c r="J543" s="852"/>
      <c r="K543" s="852"/>
      <c r="L543" s="852"/>
      <c r="M543" s="273"/>
      <c r="N543" s="175"/>
    </row>
    <row r="544" spans="1:16">
      <c r="A544" s="175"/>
      <c r="B544" s="271"/>
      <c r="C544" s="821"/>
      <c r="D544" s="852"/>
      <c r="E544" s="852"/>
      <c r="F544" s="852"/>
      <c r="G544" s="852"/>
      <c r="H544" s="821"/>
      <c r="I544" s="852"/>
      <c r="J544" s="852"/>
      <c r="K544" s="852"/>
      <c r="L544" s="852"/>
      <c r="M544" s="273"/>
      <c r="N544" s="175"/>
    </row>
    <row r="545" spans="1:16">
      <c r="A545" s="175"/>
      <c r="B545" s="271"/>
      <c r="C545" s="821"/>
      <c r="D545" s="852"/>
      <c r="E545" s="852"/>
      <c r="F545" s="852"/>
      <c r="G545" s="852"/>
      <c r="H545" s="821"/>
      <c r="I545" s="852"/>
      <c r="J545" s="852"/>
      <c r="K545" s="852"/>
      <c r="L545" s="852"/>
      <c r="M545" s="273"/>
      <c r="N545" s="175"/>
    </row>
    <row r="546" spans="1:16">
      <c r="A546" s="175"/>
      <c r="B546" s="271"/>
      <c r="C546" s="821"/>
      <c r="D546" s="852"/>
      <c r="E546" s="852"/>
      <c r="F546" s="852"/>
      <c r="G546" s="852"/>
      <c r="H546" s="821"/>
      <c r="I546" s="852"/>
      <c r="J546" s="852"/>
      <c r="K546" s="852"/>
      <c r="L546" s="852"/>
      <c r="M546" s="272"/>
      <c r="N546" s="175"/>
    </row>
    <row r="547" spans="1:16">
      <c r="A547" s="175"/>
      <c r="B547" s="271"/>
      <c r="C547" s="821"/>
      <c r="D547" s="852"/>
      <c r="E547" s="852"/>
      <c r="F547" s="852"/>
      <c r="G547" s="852"/>
      <c r="H547" s="821"/>
      <c r="I547" s="852"/>
      <c r="J547" s="852"/>
      <c r="K547" s="852"/>
      <c r="L547" s="852"/>
      <c r="M547" s="272"/>
      <c r="N547" s="175"/>
    </row>
    <row r="548" spans="1:16">
      <c r="A548" s="175"/>
      <c r="B548" s="271"/>
      <c r="C548" s="821"/>
      <c r="D548" s="852"/>
      <c r="E548" s="852"/>
      <c r="F548" s="852"/>
      <c r="G548" s="852"/>
      <c r="H548" s="821"/>
      <c r="I548" s="852"/>
      <c r="J548" s="852"/>
      <c r="K548" s="852"/>
      <c r="L548" s="852"/>
      <c r="M548" s="273"/>
      <c r="N548" s="175"/>
    </row>
    <row r="549" spans="1:16">
      <c r="A549" s="175"/>
      <c r="B549" s="271"/>
      <c r="C549" s="821"/>
      <c r="D549" s="852"/>
      <c r="E549" s="852"/>
      <c r="F549" s="852"/>
      <c r="G549" s="852"/>
      <c r="H549" s="821"/>
      <c r="I549" s="852"/>
      <c r="J549" s="852"/>
      <c r="K549" s="852"/>
      <c r="L549" s="852"/>
      <c r="M549" s="273"/>
      <c r="N549" s="175"/>
    </row>
    <row r="550" spans="1:16">
      <c r="A550" s="175"/>
      <c r="B550" s="271"/>
      <c r="C550" s="821"/>
      <c r="D550" s="852"/>
      <c r="E550" s="852"/>
      <c r="F550" s="852"/>
      <c r="G550" s="852"/>
      <c r="H550" s="821"/>
      <c r="I550" s="852"/>
      <c r="J550" s="852"/>
      <c r="K550" s="852"/>
      <c r="L550" s="852"/>
      <c r="M550" s="273"/>
      <c r="N550" s="175"/>
    </row>
    <row r="551" spans="1:16">
      <c r="A551" s="175"/>
      <c r="B551" s="271"/>
      <c r="C551" s="821"/>
      <c r="D551" s="852"/>
      <c r="E551" s="852"/>
      <c r="F551" s="852"/>
      <c r="G551" s="852"/>
      <c r="H551" s="821"/>
      <c r="I551" s="852"/>
      <c r="J551" s="852"/>
      <c r="K551" s="852"/>
      <c r="L551" s="852"/>
      <c r="M551" s="273"/>
      <c r="N551" s="175"/>
    </row>
    <row r="552" spans="1:16">
      <c r="A552" s="175"/>
      <c r="B552" s="271"/>
      <c r="C552" s="821"/>
      <c r="D552" s="852"/>
      <c r="E552" s="852"/>
      <c r="F552" s="852"/>
      <c r="G552" s="852"/>
      <c r="H552" s="821"/>
      <c r="I552" s="852"/>
      <c r="J552" s="852"/>
      <c r="K552" s="852"/>
      <c r="L552" s="852"/>
      <c r="M552" s="273"/>
      <c r="N552" s="175"/>
    </row>
    <row r="553" spans="1:16">
      <c r="A553" s="175"/>
      <c r="B553" s="271"/>
      <c r="C553" s="821"/>
      <c r="D553" s="852"/>
      <c r="E553" s="852"/>
      <c r="F553" s="852"/>
      <c r="G553" s="852"/>
      <c r="H553" s="821"/>
      <c r="I553" s="852"/>
      <c r="J553" s="852"/>
      <c r="K553" s="852"/>
      <c r="L553" s="852"/>
      <c r="M553" s="273"/>
      <c r="N553" s="175"/>
    </row>
    <row r="554" spans="1:16">
      <c r="A554" s="175"/>
      <c r="B554" s="271"/>
      <c r="C554" s="821"/>
      <c r="D554" s="852"/>
      <c r="E554" s="852"/>
      <c r="F554" s="852"/>
      <c r="G554" s="852"/>
      <c r="H554" s="821"/>
      <c r="I554" s="852"/>
      <c r="J554" s="852"/>
      <c r="K554" s="852"/>
      <c r="L554" s="852"/>
      <c r="M554" s="274"/>
      <c r="N554" s="175"/>
    </row>
    <row r="555" spans="1:16">
      <c r="A555" s="175"/>
      <c r="B555" s="271"/>
      <c r="C555" s="821"/>
      <c r="D555" s="852"/>
      <c r="E555" s="852"/>
      <c r="F555" s="852"/>
      <c r="G555" s="852"/>
      <c r="H555" s="821"/>
      <c r="I555" s="852"/>
      <c r="J555" s="852"/>
      <c r="K555" s="852"/>
      <c r="L555" s="852"/>
      <c r="M555" s="274"/>
      <c r="N555" s="175"/>
    </row>
    <row r="556" spans="1:16" ht="14.4" thickBot="1">
      <c r="A556" s="175"/>
      <c r="B556" s="271"/>
      <c r="C556" s="822"/>
      <c r="D556" s="853"/>
      <c r="E556" s="853"/>
      <c r="F556" s="853"/>
      <c r="G556" s="853"/>
      <c r="H556" s="822"/>
      <c r="I556" s="853"/>
      <c r="J556" s="853"/>
      <c r="K556" s="853"/>
      <c r="L556" s="853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595" t="s">
        <v>253</v>
      </c>
      <c r="C558" s="596"/>
      <c r="D558" s="596"/>
      <c r="E558" s="596"/>
      <c r="F558" s="596"/>
      <c r="G558" s="596"/>
      <c r="H558" s="596"/>
      <c r="I558" s="596"/>
      <c r="J558" s="596"/>
      <c r="K558" s="596"/>
      <c r="L558" s="596"/>
      <c r="M558" s="597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49" t="s">
        <v>438</v>
      </c>
      <c r="D560" s="850"/>
      <c r="E560" s="850"/>
      <c r="F560" s="850"/>
      <c r="G560" s="850"/>
      <c r="H560" s="850" t="s">
        <v>439</v>
      </c>
      <c r="I560" s="850"/>
      <c r="J560" s="850"/>
      <c r="K560" s="850"/>
      <c r="L560" s="851"/>
      <c r="M560" s="276"/>
      <c r="N560" s="175"/>
      <c r="P560" s="284" t="s">
        <v>447</v>
      </c>
    </row>
    <row r="561" spans="1:16" ht="14.25" customHeight="1">
      <c r="A561" s="175"/>
      <c r="B561" s="271"/>
      <c r="C561" s="821"/>
      <c r="D561" s="852"/>
      <c r="E561" s="852"/>
      <c r="F561" s="852"/>
      <c r="G561" s="852"/>
      <c r="H561" s="854" t="s">
        <v>526</v>
      </c>
      <c r="I561" s="855"/>
      <c r="J561" s="855"/>
      <c r="K561" s="855"/>
      <c r="L561" s="856"/>
      <c r="M561" s="272"/>
      <c r="N561" s="175"/>
      <c r="P561" s="285" t="s">
        <v>449</v>
      </c>
    </row>
    <row r="562" spans="1:16">
      <c r="A562" s="175"/>
      <c r="B562" s="271"/>
      <c r="C562" s="821"/>
      <c r="D562" s="852"/>
      <c r="E562" s="852"/>
      <c r="F562" s="852"/>
      <c r="G562" s="852"/>
      <c r="H562" s="857"/>
      <c r="I562" s="858"/>
      <c r="J562" s="858"/>
      <c r="K562" s="858"/>
      <c r="L562" s="859"/>
      <c r="M562" s="272"/>
      <c r="N562" s="175"/>
    </row>
    <row r="563" spans="1:16">
      <c r="A563" s="175"/>
      <c r="B563" s="271"/>
      <c r="C563" s="821"/>
      <c r="D563" s="852"/>
      <c r="E563" s="852"/>
      <c r="F563" s="852"/>
      <c r="G563" s="852"/>
      <c r="H563" s="857"/>
      <c r="I563" s="858"/>
      <c r="J563" s="858"/>
      <c r="K563" s="858"/>
      <c r="L563" s="859"/>
      <c r="M563" s="272"/>
      <c r="N563" s="175"/>
    </row>
    <row r="564" spans="1:16">
      <c r="A564" s="175"/>
      <c r="B564" s="271"/>
      <c r="C564" s="821"/>
      <c r="D564" s="852"/>
      <c r="E564" s="852"/>
      <c r="F564" s="852"/>
      <c r="G564" s="852"/>
      <c r="H564" s="857"/>
      <c r="I564" s="858"/>
      <c r="J564" s="858"/>
      <c r="K564" s="858"/>
      <c r="L564" s="859"/>
      <c r="M564" s="273"/>
      <c r="N564" s="175"/>
    </row>
    <row r="565" spans="1:16">
      <c r="A565" s="175"/>
      <c r="B565" s="271"/>
      <c r="C565" s="821"/>
      <c r="D565" s="852"/>
      <c r="E565" s="852"/>
      <c r="F565" s="852"/>
      <c r="G565" s="852"/>
      <c r="H565" s="857"/>
      <c r="I565" s="858"/>
      <c r="J565" s="858"/>
      <c r="K565" s="858"/>
      <c r="L565" s="859"/>
      <c r="M565" s="273"/>
      <c r="N565" s="175"/>
    </row>
    <row r="566" spans="1:16">
      <c r="A566" s="175"/>
      <c r="B566" s="271"/>
      <c r="C566" s="821"/>
      <c r="D566" s="852"/>
      <c r="E566" s="852"/>
      <c r="F566" s="852"/>
      <c r="G566" s="852"/>
      <c r="H566" s="857"/>
      <c r="I566" s="858"/>
      <c r="J566" s="858"/>
      <c r="K566" s="858"/>
      <c r="L566" s="859"/>
      <c r="M566" s="273"/>
      <c r="N566" s="175"/>
    </row>
    <row r="567" spans="1:16">
      <c r="A567" s="175"/>
      <c r="B567" s="271"/>
      <c r="C567" s="821"/>
      <c r="D567" s="852"/>
      <c r="E567" s="852"/>
      <c r="F567" s="852"/>
      <c r="G567" s="852"/>
      <c r="H567" s="857"/>
      <c r="I567" s="858"/>
      <c r="J567" s="858"/>
      <c r="K567" s="858"/>
      <c r="L567" s="859"/>
      <c r="M567" s="273"/>
      <c r="N567" s="175"/>
    </row>
    <row r="568" spans="1:16">
      <c r="A568" s="175"/>
      <c r="B568" s="271"/>
      <c r="C568" s="821"/>
      <c r="D568" s="852"/>
      <c r="E568" s="852"/>
      <c r="F568" s="852"/>
      <c r="G568" s="852"/>
      <c r="H568" s="857"/>
      <c r="I568" s="858"/>
      <c r="J568" s="858"/>
      <c r="K568" s="858"/>
      <c r="L568" s="859"/>
      <c r="M568" s="273"/>
      <c r="N568" s="175"/>
    </row>
    <row r="569" spans="1:16">
      <c r="A569" s="175"/>
      <c r="B569" s="271"/>
      <c r="C569" s="821"/>
      <c r="D569" s="852"/>
      <c r="E569" s="852"/>
      <c r="F569" s="852"/>
      <c r="G569" s="852"/>
      <c r="H569" s="857"/>
      <c r="I569" s="858"/>
      <c r="J569" s="858"/>
      <c r="K569" s="858"/>
      <c r="L569" s="859"/>
      <c r="M569" s="273"/>
      <c r="N569" s="175"/>
    </row>
    <row r="570" spans="1:16" ht="15.6">
      <c r="A570" s="175"/>
      <c r="B570" s="275"/>
      <c r="C570" s="821"/>
      <c r="D570" s="852"/>
      <c r="E570" s="852"/>
      <c r="F570" s="852"/>
      <c r="G570" s="852"/>
      <c r="H570" s="857"/>
      <c r="I570" s="858"/>
      <c r="J570" s="858"/>
      <c r="K570" s="858"/>
      <c r="L570" s="859"/>
      <c r="M570" s="276"/>
      <c r="N570" s="175"/>
    </row>
    <row r="571" spans="1:16">
      <c r="A571" s="175"/>
      <c r="B571" s="271"/>
      <c r="C571" s="821"/>
      <c r="D571" s="852"/>
      <c r="E571" s="852"/>
      <c r="F571" s="852"/>
      <c r="G571" s="852"/>
      <c r="H571" s="857"/>
      <c r="I571" s="858"/>
      <c r="J571" s="858"/>
      <c r="K571" s="858"/>
      <c r="L571" s="859"/>
      <c r="M571" s="272"/>
      <c r="N571" s="175"/>
    </row>
    <row r="572" spans="1:16" ht="15.6">
      <c r="A572" s="175"/>
      <c r="B572" s="275"/>
      <c r="C572" s="821"/>
      <c r="D572" s="852"/>
      <c r="E572" s="852"/>
      <c r="F572" s="852"/>
      <c r="G572" s="852"/>
      <c r="H572" s="857"/>
      <c r="I572" s="858"/>
      <c r="J572" s="858"/>
      <c r="K572" s="858"/>
      <c r="L572" s="859"/>
      <c r="M572" s="276"/>
      <c r="N572" s="175"/>
    </row>
    <row r="573" spans="1:16">
      <c r="A573" s="175"/>
      <c r="B573" s="271"/>
      <c r="C573" s="821"/>
      <c r="D573" s="852"/>
      <c r="E573" s="852"/>
      <c r="F573" s="852"/>
      <c r="G573" s="852"/>
      <c r="H573" s="857"/>
      <c r="I573" s="858"/>
      <c r="J573" s="858"/>
      <c r="K573" s="858"/>
      <c r="L573" s="859"/>
      <c r="M573" s="272"/>
      <c r="N573" s="175"/>
    </row>
    <row r="574" spans="1:16">
      <c r="A574" s="175"/>
      <c r="B574" s="271"/>
      <c r="C574" s="821"/>
      <c r="D574" s="852"/>
      <c r="E574" s="852"/>
      <c r="F574" s="852"/>
      <c r="G574" s="852"/>
      <c r="H574" s="857"/>
      <c r="I574" s="858"/>
      <c r="J574" s="858"/>
      <c r="K574" s="858"/>
      <c r="L574" s="859"/>
      <c r="M574" s="272"/>
      <c r="N574" s="175"/>
    </row>
    <row r="575" spans="1:16">
      <c r="A575" s="175"/>
      <c r="B575" s="271"/>
      <c r="C575" s="821"/>
      <c r="D575" s="852"/>
      <c r="E575" s="852"/>
      <c r="F575" s="852"/>
      <c r="G575" s="852"/>
      <c r="H575" s="857"/>
      <c r="I575" s="858"/>
      <c r="J575" s="858"/>
      <c r="K575" s="858"/>
      <c r="L575" s="859"/>
      <c r="M575" s="273"/>
      <c r="N575" s="175"/>
    </row>
    <row r="576" spans="1:16">
      <c r="A576" s="175"/>
      <c r="B576" s="271"/>
      <c r="C576" s="821"/>
      <c r="D576" s="852"/>
      <c r="E576" s="852"/>
      <c r="F576" s="852"/>
      <c r="G576" s="852"/>
      <c r="H576" s="857"/>
      <c r="I576" s="858"/>
      <c r="J576" s="858"/>
      <c r="K576" s="858"/>
      <c r="L576" s="859"/>
      <c r="M576" s="273"/>
      <c r="N576" s="175"/>
    </row>
    <row r="577" spans="1:16">
      <c r="A577" s="175"/>
      <c r="B577" s="271"/>
      <c r="C577" s="821"/>
      <c r="D577" s="852"/>
      <c r="E577" s="852"/>
      <c r="F577" s="852"/>
      <c r="G577" s="852"/>
      <c r="H577" s="857"/>
      <c r="I577" s="858"/>
      <c r="J577" s="858"/>
      <c r="K577" s="858"/>
      <c r="L577" s="859"/>
      <c r="M577" s="273"/>
      <c r="N577" s="175"/>
    </row>
    <row r="578" spans="1:16" ht="14.4" thickBot="1">
      <c r="A578" s="175"/>
      <c r="B578" s="271"/>
      <c r="C578" s="822"/>
      <c r="D578" s="853"/>
      <c r="E578" s="853"/>
      <c r="F578" s="853"/>
      <c r="G578" s="853"/>
      <c r="H578" s="860"/>
      <c r="I578" s="861"/>
      <c r="J578" s="861"/>
      <c r="K578" s="861"/>
      <c r="L578" s="862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595" t="s">
        <v>436</v>
      </c>
      <c r="C580" s="596"/>
      <c r="D580" s="596"/>
      <c r="E580" s="596"/>
      <c r="F580" s="596"/>
      <c r="G580" s="596"/>
      <c r="H580" s="596"/>
      <c r="I580" s="596"/>
      <c r="J580" s="596"/>
      <c r="K580" s="596"/>
      <c r="L580" s="596"/>
      <c r="M580" s="597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37" t="s">
        <v>437</v>
      </c>
      <c r="D582" s="838"/>
      <c r="E582" s="838"/>
      <c r="F582" s="838"/>
      <c r="G582" s="838"/>
      <c r="H582" s="838"/>
      <c r="I582" s="838"/>
      <c r="J582" s="838"/>
      <c r="K582" s="838"/>
      <c r="L582" s="839"/>
      <c r="M582" s="276"/>
      <c r="N582" s="175"/>
      <c r="P582" s="284" t="s">
        <v>447</v>
      </c>
    </row>
    <row r="583" spans="1:16" ht="14.4">
      <c r="A583" s="175"/>
      <c r="B583" s="271"/>
      <c r="C583" s="840"/>
      <c r="D583" s="841"/>
      <c r="E583" s="841"/>
      <c r="F583" s="841"/>
      <c r="G583" s="841"/>
      <c r="H583" s="841"/>
      <c r="I583" s="841"/>
      <c r="J583" s="841"/>
      <c r="K583" s="841"/>
      <c r="L583" s="842"/>
      <c r="M583" s="272"/>
      <c r="N583" s="175"/>
      <c r="P583" s="285" t="s">
        <v>450</v>
      </c>
    </row>
    <row r="584" spans="1:16">
      <c r="A584" s="175"/>
      <c r="B584" s="271"/>
      <c r="C584" s="843"/>
      <c r="D584" s="844"/>
      <c r="E584" s="844"/>
      <c r="F584" s="844"/>
      <c r="G584" s="844"/>
      <c r="H584" s="844"/>
      <c r="I584" s="844"/>
      <c r="J584" s="844"/>
      <c r="K584" s="844"/>
      <c r="L584" s="845"/>
      <c r="M584" s="273"/>
      <c r="N584" s="175"/>
    </row>
    <row r="585" spans="1:16">
      <c r="A585" s="175"/>
      <c r="B585" s="271"/>
      <c r="C585" s="843"/>
      <c r="D585" s="844"/>
      <c r="E585" s="844"/>
      <c r="F585" s="844"/>
      <c r="G585" s="844"/>
      <c r="H585" s="844"/>
      <c r="I585" s="844"/>
      <c r="J585" s="844"/>
      <c r="K585" s="844"/>
      <c r="L585" s="845"/>
      <c r="M585" s="273"/>
      <c r="N585" s="175"/>
    </row>
    <row r="586" spans="1:16">
      <c r="A586" s="175"/>
      <c r="B586" s="271"/>
      <c r="C586" s="843"/>
      <c r="D586" s="844"/>
      <c r="E586" s="844"/>
      <c r="F586" s="844"/>
      <c r="G586" s="844"/>
      <c r="H586" s="844"/>
      <c r="I586" s="844"/>
      <c r="J586" s="844"/>
      <c r="K586" s="844"/>
      <c r="L586" s="845"/>
      <c r="M586" s="273"/>
      <c r="N586" s="175"/>
    </row>
    <row r="587" spans="1:16">
      <c r="A587" s="175"/>
      <c r="B587" s="271"/>
      <c r="C587" s="843"/>
      <c r="D587" s="844"/>
      <c r="E587" s="844"/>
      <c r="F587" s="844"/>
      <c r="G587" s="844"/>
      <c r="H587" s="844"/>
      <c r="I587" s="844"/>
      <c r="J587" s="844"/>
      <c r="K587" s="844"/>
      <c r="L587" s="845"/>
      <c r="M587" s="273"/>
      <c r="N587" s="175"/>
    </row>
    <row r="588" spans="1:16" ht="15.6">
      <c r="A588" s="175"/>
      <c r="B588" s="275"/>
      <c r="C588" s="843"/>
      <c r="D588" s="844"/>
      <c r="E588" s="844"/>
      <c r="F588" s="844"/>
      <c r="G588" s="844"/>
      <c r="H588" s="844"/>
      <c r="I588" s="844"/>
      <c r="J588" s="844"/>
      <c r="K588" s="844"/>
      <c r="L588" s="845"/>
      <c r="M588" s="276"/>
      <c r="N588" s="175"/>
    </row>
    <row r="589" spans="1:16">
      <c r="A589" s="175"/>
      <c r="B589" s="271"/>
      <c r="C589" s="843"/>
      <c r="D589" s="844"/>
      <c r="E589" s="844"/>
      <c r="F589" s="844"/>
      <c r="G589" s="844"/>
      <c r="H589" s="844"/>
      <c r="I589" s="844"/>
      <c r="J589" s="844"/>
      <c r="K589" s="844"/>
      <c r="L589" s="845"/>
      <c r="M589" s="272"/>
      <c r="N589" s="175"/>
    </row>
    <row r="590" spans="1:16" ht="15.6">
      <c r="A590" s="175"/>
      <c r="B590" s="275"/>
      <c r="C590" s="843"/>
      <c r="D590" s="844"/>
      <c r="E590" s="844"/>
      <c r="F590" s="844"/>
      <c r="G590" s="844"/>
      <c r="H590" s="844"/>
      <c r="I590" s="844"/>
      <c r="J590" s="844"/>
      <c r="K590" s="844"/>
      <c r="L590" s="845"/>
      <c r="M590" s="276"/>
      <c r="N590" s="175"/>
    </row>
    <row r="591" spans="1:16">
      <c r="A591" s="175"/>
      <c r="B591" s="271"/>
      <c r="C591" s="843"/>
      <c r="D591" s="844"/>
      <c r="E591" s="844"/>
      <c r="F591" s="844"/>
      <c r="G591" s="844"/>
      <c r="H591" s="844"/>
      <c r="I591" s="844"/>
      <c r="J591" s="844"/>
      <c r="K591" s="844"/>
      <c r="L591" s="845"/>
      <c r="M591" s="272"/>
      <c r="N591" s="175"/>
    </row>
    <row r="592" spans="1:16">
      <c r="A592" s="175"/>
      <c r="B592" s="271"/>
      <c r="C592" s="843"/>
      <c r="D592" s="844"/>
      <c r="E592" s="844"/>
      <c r="F592" s="844"/>
      <c r="G592" s="844"/>
      <c r="H592" s="844"/>
      <c r="I592" s="844"/>
      <c r="J592" s="844"/>
      <c r="K592" s="844"/>
      <c r="L592" s="845"/>
      <c r="M592" s="272"/>
      <c r="N592" s="175"/>
    </row>
    <row r="593" spans="1:14">
      <c r="A593" s="175"/>
      <c r="B593" s="271"/>
      <c r="C593" s="843"/>
      <c r="D593" s="844"/>
      <c r="E593" s="844"/>
      <c r="F593" s="844"/>
      <c r="G593" s="844"/>
      <c r="H593" s="844"/>
      <c r="I593" s="844"/>
      <c r="J593" s="844"/>
      <c r="K593" s="844"/>
      <c r="L593" s="845"/>
      <c r="M593" s="273"/>
      <c r="N593" s="175"/>
    </row>
    <row r="594" spans="1:14">
      <c r="A594" s="175"/>
      <c r="B594" s="271"/>
      <c r="C594" s="843"/>
      <c r="D594" s="844"/>
      <c r="E594" s="844"/>
      <c r="F594" s="844"/>
      <c r="G594" s="844"/>
      <c r="H594" s="844"/>
      <c r="I594" s="844"/>
      <c r="J594" s="844"/>
      <c r="K594" s="844"/>
      <c r="L594" s="845"/>
      <c r="M594" s="273"/>
      <c r="N594" s="175"/>
    </row>
    <row r="595" spans="1:14">
      <c r="A595" s="175"/>
      <c r="B595" s="271"/>
      <c r="C595" s="843"/>
      <c r="D595" s="844"/>
      <c r="E595" s="844"/>
      <c r="F595" s="844"/>
      <c r="G595" s="844"/>
      <c r="H595" s="844"/>
      <c r="I595" s="844"/>
      <c r="J595" s="844"/>
      <c r="K595" s="844"/>
      <c r="L595" s="845"/>
      <c r="M595" s="273"/>
      <c r="N595" s="175"/>
    </row>
    <row r="596" spans="1:14">
      <c r="A596" s="175"/>
      <c r="B596" s="271"/>
      <c r="C596" s="843"/>
      <c r="D596" s="844"/>
      <c r="E596" s="844"/>
      <c r="F596" s="844"/>
      <c r="G596" s="844"/>
      <c r="H596" s="844"/>
      <c r="I596" s="844"/>
      <c r="J596" s="844"/>
      <c r="K596" s="844"/>
      <c r="L596" s="845"/>
      <c r="M596" s="273"/>
      <c r="N596" s="175"/>
    </row>
    <row r="597" spans="1:14">
      <c r="A597" s="175"/>
      <c r="B597" s="271"/>
      <c r="C597" s="843"/>
      <c r="D597" s="844"/>
      <c r="E597" s="844"/>
      <c r="F597" s="844"/>
      <c r="G597" s="844"/>
      <c r="H597" s="844"/>
      <c r="I597" s="844"/>
      <c r="J597" s="844"/>
      <c r="K597" s="844"/>
      <c r="L597" s="845"/>
      <c r="M597" s="273"/>
      <c r="N597" s="175"/>
    </row>
    <row r="598" spans="1:14">
      <c r="A598" s="175"/>
      <c r="B598" s="271"/>
      <c r="C598" s="843"/>
      <c r="D598" s="844"/>
      <c r="E598" s="844"/>
      <c r="F598" s="844"/>
      <c r="G598" s="844"/>
      <c r="H598" s="844"/>
      <c r="I598" s="844"/>
      <c r="J598" s="844"/>
      <c r="K598" s="844"/>
      <c r="L598" s="845"/>
      <c r="M598" s="273"/>
      <c r="N598" s="175"/>
    </row>
    <row r="599" spans="1:14">
      <c r="A599" s="175"/>
      <c r="B599" s="271"/>
      <c r="C599" s="843"/>
      <c r="D599" s="844"/>
      <c r="E599" s="844"/>
      <c r="F599" s="844"/>
      <c r="G599" s="844"/>
      <c r="H599" s="844"/>
      <c r="I599" s="844"/>
      <c r="J599" s="844"/>
      <c r="K599" s="844"/>
      <c r="L599" s="845"/>
      <c r="M599" s="274"/>
      <c r="N599" s="175"/>
    </row>
    <row r="600" spans="1:14">
      <c r="A600" s="175"/>
      <c r="B600" s="271"/>
      <c r="C600" s="843"/>
      <c r="D600" s="844"/>
      <c r="E600" s="844"/>
      <c r="F600" s="844"/>
      <c r="G600" s="844"/>
      <c r="H600" s="844"/>
      <c r="I600" s="844"/>
      <c r="J600" s="844"/>
      <c r="K600" s="844"/>
      <c r="L600" s="845"/>
      <c r="M600" s="274"/>
      <c r="N600" s="175"/>
    </row>
    <row r="601" spans="1:14" ht="14.4" thickBot="1">
      <c r="A601" s="175"/>
      <c r="B601" s="271"/>
      <c r="C601" s="846"/>
      <c r="D601" s="847"/>
      <c r="E601" s="847"/>
      <c r="F601" s="847"/>
      <c r="G601" s="847"/>
      <c r="H601" s="847"/>
      <c r="I601" s="847"/>
      <c r="J601" s="847"/>
      <c r="K601" s="847"/>
      <c r="L601" s="848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6"/>
  <sheetViews>
    <sheetView view="pageBreakPreview" topLeftCell="A181" zoomScale="85" zoomScaleNormal="100" zoomScaleSheetLayoutView="85" workbookViewId="0">
      <selection activeCell="C174" sqref="C174:L244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53" t="s">
        <v>226</v>
      </c>
      <c r="F3" s="818"/>
      <c r="G3" s="654"/>
      <c r="H3" s="654"/>
      <c r="I3" s="654"/>
      <c r="J3" s="655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56"/>
      <c r="F4" s="657"/>
      <c r="G4" s="657"/>
      <c r="H4" s="657"/>
      <c r="I4" s="657"/>
      <c r="J4" s="658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56"/>
      <c r="F5" s="657"/>
      <c r="G5" s="657"/>
      <c r="H5" s="657"/>
      <c r="I5" s="657"/>
      <c r="J5" s="658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59"/>
      <c r="F6" s="660"/>
      <c r="G6" s="660"/>
      <c r="H6" s="660"/>
      <c r="I6" s="660"/>
      <c r="J6" s="661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LB11319</v>
      </c>
      <c r="I7" s="819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3"/>
      <c r="N8" s="175"/>
    </row>
    <row r="9" spans="1:14" ht="16.5" customHeight="1" thickBot="1">
      <c r="A9" s="175"/>
      <c r="B9" s="664" t="s">
        <v>254</v>
      </c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6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10"/>
      <c r="D11" s="800"/>
      <c r="E11" s="800"/>
      <c r="F11" s="800"/>
      <c r="G11" s="800"/>
      <c r="H11" s="800"/>
      <c r="I11" s="800"/>
      <c r="J11" s="800"/>
      <c r="K11" s="800"/>
      <c r="L11" s="811"/>
      <c r="M11" s="272"/>
      <c r="N11" s="175"/>
    </row>
    <row r="12" spans="1:14" ht="16.5" customHeight="1">
      <c r="A12" s="175"/>
      <c r="B12" s="271"/>
      <c r="C12" s="812"/>
      <c r="D12" s="813"/>
      <c r="E12" s="813"/>
      <c r="F12" s="813"/>
      <c r="G12" s="813"/>
      <c r="H12" s="813"/>
      <c r="I12" s="813"/>
      <c r="J12" s="813"/>
      <c r="K12" s="813"/>
      <c r="L12" s="814"/>
      <c r="M12" s="272"/>
      <c r="N12" s="175"/>
    </row>
    <row r="13" spans="1:14" ht="16.5" customHeight="1">
      <c r="A13" s="175"/>
      <c r="B13" s="271"/>
      <c r="C13" s="812"/>
      <c r="D13" s="813"/>
      <c r="E13" s="813"/>
      <c r="F13" s="813"/>
      <c r="G13" s="813"/>
      <c r="H13" s="813"/>
      <c r="I13" s="813"/>
      <c r="J13" s="813"/>
      <c r="K13" s="813"/>
      <c r="L13" s="814"/>
      <c r="M13" s="273"/>
      <c r="N13" s="175"/>
    </row>
    <row r="14" spans="1:14" ht="16.5" customHeight="1">
      <c r="A14" s="175"/>
      <c r="B14" s="271"/>
      <c r="C14" s="812"/>
      <c r="D14" s="813"/>
      <c r="E14" s="813"/>
      <c r="F14" s="813"/>
      <c r="G14" s="813"/>
      <c r="H14" s="813"/>
      <c r="I14" s="813"/>
      <c r="J14" s="813"/>
      <c r="K14" s="813"/>
      <c r="L14" s="814"/>
      <c r="M14" s="273"/>
      <c r="N14" s="175"/>
    </row>
    <row r="15" spans="1:14" ht="16.5" customHeight="1">
      <c r="A15" s="175"/>
      <c r="B15" s="271"/>
      <c r="C15" s="812"/>
      <c r="D15" s="813"/>
      <c r="E15" s="813"/>
      <c r="F15" s="813"/>
      <c r="G15" s="813"/>
      <c r="H15" s="813"/>
      <c r="I15" s="813"/>
      <c r="J15" s="813"/>
      <c r="K15" s="813"/>
      <c r="L15" s="814"/>
      <c r="M15" s="273"/>
      <c r="N15" s="175"/>
    </row>
    <row r="16" spans="1:14" ht="16.5" customHeight="1">
      <c r="A16" s="175"/>
      <c r="B16" s="271"/>
      <c r="C16" s="812"/>
      <c r="D16" s="813"/>
      <c r="E16" s="813"/>
      <c r="F16" s="813"/>
      <c r="G16" s="813"/>
      <c r="H16" s="813"/>
      <c r="I16" s="813"/>
      <c r="J16" s="813"/>
      <c r="K16" s="813"/>
      <c r="L16" s="814"/>
      <c r="M16" s="273"/>
      <c r="N16" s="175"/>
    </row>
    <row r="17" spans="1:14" ht="16.5" customHeight="1">
      <c r="A17" s="175"/>
      <c r="B17" s="271"/>
      <c r="C17" s="812"/>
      <c r="D17" s="813"/>
      <c r="E17" s="813"/>
      <c r="F17" s="813"/>
      <c r="G17" s="813"/>
      <c r="H17" s="813"/>
      <c r="I17" s="813"/>
      <c r="J17" s="813"/>
      <c r="K17" s="813"/>
      <c r="L17" s="814"/>
      <c r="M17" s="273"/>
      <c r="N17" s="175"/>
    </row>
    <row r="18" spans="1:14" ht="16.5" customHeight="1">
      <c r="A18" s="175"/>
      <c r="B18" s="271"/>
      <c r="C18" s="812"/>
      <c r="D18" s="813"/>
      <c r="E18" s="813"/>
      <c r="F18" s="813"/>
      <c r="G18" s="813"/>
      <c r="H18" s="813"/>
      <c r="I18" s="813"/>
      <c r="J18" s="813"/>
      <c r="K18" s="813"/>
      <c r="L18" s="814"/>
      <c r="M18" s="273"/>
      <c r="N18" s="175"/>
    </row>
    <row r="19" spans="1:14" ht="16.5" customHeight="1">
      <c r="A19" s="175"/>
      <c r="B19" s="271"/>
      <c r="C19" s="812"/>
      <c r="D19" s="813"/>
      <c r="E19" s="813"/>
      <c r="F19" s="813"/>
      <c r="G19" s="813"/>
      <c r="H19" s="813"/>
      <c r="I19" s="813"/>
      <c r="J19" s="813"/>
      <c r="K19" s="813"/>
      <c r="L19" s="814"/>
      <c r="M19" s="273"/>
      <c r="N19" s="175"/>
    </row>
    <row r="20" spans="1:14" ht="16.5" customHeight="1">
      <c r="A20" s="175"/>
      <c r="B20" s="271"/>
      <c r="C20" s="812"/>
      <c r="D20" s="813"/>
      <c r="E20" s="813"/>
      <c r="F20" s="813"/>
      <c r="G20" s="813"/>
      <c r="H20" s="813"/>
      <c r="I20" s="813"/>
      <c r="J20" s="813"/>
      <c r="K20" s="813"/>
      <c r="L20" s="814"/>
      <c r="M20" s="273"/>
      <c r="N20" s="175"/>
    </row>
    <row r="21" spans="1:14" ht="16.5" customHeight="1">
      <c r="A21" s="175"/>
      <c r="B21" s="271"/>
      <c r="C21" s="812"/>
      <c r="D21" s="813"/>
      <c r="E21" s="813"/>
      <c r="F21" s="813"/>
      <c r="G21" s="813"/>
      <c r="H21" s="813"/>
      <c r="I21" s="813"/>
      <c r="J21" s="813"/>
      <c r="K21" s="813"/>
      <c r="L21" s="814"/>
      <c r="M21" s="274"/>
      <c r="N21" s="175"/>
    </row>
    <row r="22" spans="1:14" ht="16.5" customHeight="1">
      <c r="A22" s="175"/>
      <c r="B22" s="271"/>
      <c r="C22" s="812"/>
      <c r="D22" s="813"/>
      <c r="E22" s="813"/>
      <c r="F22" s="813"/>
      <c r="G22" s="813"/>
      <c r="H22" s="813"/>
      <c r="I22" s="813"/>
      <c r="J22" s="813"/>
      <c r="K22" s="813"/>
      <c r="L22" s="814"/>
      <c r="M22" s="272"/>
      <c r="N22" s="175"/>
    </row>
    <row r="23" spans="1:14" ht="16.5" customHeight="1">
      <c r="A23" s="175"/>
      <c r="B23" s="271"/>
      <c r="C23" s="812"/>
      <c r="D23" s="813"/>
      <c r="E23" s="813"/>
      <c r="F23" s="813"/>
      <c r="G23" s="813"/>
      <c r="H23" s="813"/>
      <c r="I23" s="813"/>
      <c r="J23" s="813"/>
      <c r="K23" s="813"/>
      <c r="L23" s="814"/>
      <c r="M23" s="272"/>
      <c r="N23" s="175"/>
    </row>
    <row r="24" spans="1:14" ht="16.5" customHeight="1">
      <c r="A24" s="175"/>
      <c r="B24" s="271"/>
      <c r="C24" s="812"/>
      <c r="D24" s="813"/>
      <c r="E24" s="813"/>
      <c r="F24" s="813"/>
      <c r="G24" s="813"/>
      <c r="H24" s="813"/>
      <c r="I24" s="813"/>
      <c r="J24" s="813"/>
      <c r="K24" s="813"/>
      <c r="L24" s="814"/>
      <c r="M24" s="273"/>
      <c r="N24" s="175"/>
    </row>
    <row r="25" spans="1:14" ht="16.5" customHeight="1">
      <c r="A25" s="175"/>
      <c r="B25" s="271"/>
      <c r="C25" s="812"/>
      <c r="D25" s="813"/>
      <c r="E25" s="813"/>
      <c r="F25" s="813"/>
      <c r="G25" s="813"/>
      <c r="H25" s="813"/>
      <c r="I25" s="813"/>
      <c r="J25" s="813"/>
      <c r="K25" s="813"/>
      <c r="L25" s="814"/>
      <c r="M25" s="273"/>
      <c r="N25" s="175"/>
    </row>
    <row r="26" spans="1:14" ht="16.5" customHeight="1">
      <c r="A26" s="175"/>
      <c r="B26" s="271"/>
      <c r="C26" s="812"/>
      <c r="D26" s="813"/>
      <c r="E26" s="813"/>
      <c r="F26" s="813"/>
      <c r="G26" s="813"/>
      <c r="H26" s="813"/>
      <c r="I26" s="813"/>
      <c r="J26" s="813"/>
      <c r="K26" s="813"/>
      <c r="L26" s="814"/>
      <c r="M26" s="274"/>
      <c r="N26" s="175"/>
    </row>
    <row r="27" spans="1:14" ht="16.5" customHeight="1">
      <c r="A27" s="175"/>
      <c r="B27" s="275"/>
      <c r="C27" s="812"/>
      <c r="D27" s="813"/>
      <c r="E27" s="813"/>
      <c r="F27" s="813"/>
      <c r="G27" s="813"/>
      <c r="H27" s="813"/>
      <c r="I27" s="813"/>
      <c r="J27" s="813"/>
      <c r="K27" s="813"/>
      <c r="L27" s="814"/>
      <c r="M27" s="276"/>
      <c r="N27" s="175"/>
    </row>
    <row r="28" spans="1:14" ht="16.5" customHeight="1">
      <c r="A28" s="175"/>
      <c r="B28" s="275"/>
      <c r="C28" s="812"/>
      <c r="D28" s="813"/>
      <c r="E28" s="813"/>
      <c r="F28" s="813"/>
      <c r="G28" s="813"/>
      <c r="H28" s="813"/>
      <c r="I28" s="813"/>
      <c r="J28" s="813"/>
      <c r="K28" s="813"/>
      <c r="L28" s="814"/>
      <c r="M28" s="276"/>
      <c r="N28" s="175"/>
    </row>
    <row r="29" spans="1:14" ht="16.5" customHeight="1">
      <c r="A29" s="175"/>
      <c r="B29" s="275"/>
      <c r="C29" s="812"/>
      <c r="D29" s="813"/>
      <c r="E29" s="813"/>
      <c r="F29" s="813"/>
      <c r="G29" s="813"/>
      <c r="H29" s="813"/>
      <c r="I29" s="813"/>
      <c r="J29" s="813"/>
      <c r="K29" s="813"/>
      <c r="L29" s="814"/>
      <c r="M29" s="276"/>
      <c r="N29" s="175"/>
    </row>
    <row r="30" spans="1:14" ht="16.5" customHeight="1">
      <c r="A30" s="175"/>
      <c r="B30" s="271"/>
      <c r="C30" s="812"/>
      <c r="D30" s="813"/>
      <c r="E30" s="813"/>
      <c r="F30" s="813"/>
      <c r="G30" s="813"/>
      <c r="H30" s="813"/>
      <c r="I30" s="813"/>
      <c r="J30" s="813"/>
      <c r="K30" s="813"/>
      <c r="L30" s="814"/>
      <c r="M30" s="272"/>
      <c r="N30" s="175"/>
    </row>
    <row r="31" spans="1:14" ht="16.5" customHeight="1">
      <c r="A31" s="175"/>
      <c r="B31" s="271"/>
      <c r="C31" s="812"/>
      <c r="D31" s="813"/>
      <c r="E31" s="813"/>
      <c r="F31" s="813"/>
      <c r="G31" s="813"/>
      <c r="H31" s="813"/>
      <c r="I31" s="813"/>
      <c r="J31" s="813"/>
      <c r="K31" s="813"/>
      <c r="L31" s="814"/>
      <c r="M31" s="272"/>
      <c r="N31" s="175"/>
    </row>
    <row r="32" spans="1:14" ht="16.5" customHeight="1">
      <c r="A32" s="175"/>
      <c r="B32" s="271"/>
      <c r="C32" s="812"/>
      <c r="D32" s="813"/>
      <c r="E32" s="813"/>
      <c r="F32" s="813"/>
      <c r="G32" s="813"/>
      <c r="H32" s="813"/>
      <c r="I32" s="813"/>
      <c r="J32" s="813"/>
      <c r="K32" s="813"/>
      <c r="L32" s="814"/>
      <c r="M32" s="272"/>
      <c r="N32" s="175"/>
    </row>
    <row r="33" spans="1:14" ht="16.5" customHeight="1">
      <c r="A33" s="175"/>
      <c r="B33" s="271"/>
      <c r="C33" s="812"/>
      <c r="D33" s="813"/>
      <c r="E33" s="813"/>
      <c r="F33" s="813"/>
      <c r="G33" s="813"/>
      <c r="H33" s="813"/>
      <c r="I33" s="813"/>
      <c r="J33" s="813"/>
      <c r="K33" s="813"/>
      <c r="L33" s="814"/>
      <c r="M33" s="273"/>
      <c r="N33" s="175"/>
    </row>
    <row r="34" spans="1:14" ht="16.5" customHeight="1">
      <c r="A34" s="175"/>
      <c r="B34" s="271"/>
      <c r="C34" s="812"/>
      <c r="D34" s="813"/>
      <c r="E34" s="813"/>
      <c r="F34" s="813"/>
      <c r="G34" s="813"/>
      <c r="H34" s="813"/>
      <c r="I34" s="813"/>
      <c r="J34" s="813"/>
      <c r="K34" s="813"/>
      <c r="L34" s="814"/>
      <c r="M34" s="273"/>
      <c r="N34" s="175"/>
    </row>
    <row r="35" spans="1:14" ht="16.5" customHeight="1">
      <c r="A35" s="175"/>
      <c r="B35" s="271"/>
      <c r="C35" s="812"/>
      <c r="D35" s="813"/>
      <c r="E35" s="813"/>
      <c r="F35" s="813"/>
      <c r="G35" s="813"/>
      <c r="H35" s="813"/>
      <c r="I35" s="813"/>
      <c r="J35" s="813"/>
      <c r="K35" s="813"/>
      <c r="L35" s="814"/>
      <c r="M35" s="272"/>
      <c r="N35" s="175"/>
    </row>
    <row r="36" spans="1:14" ht="16.5" customHeight="1">
      <c r="A36" s="175"/>
      <c r="B36" s="271"/>
      <c r="C36" s="812"/>
      <c r="D36" s="813"/>
      <c r="E36" s="813"/>
      <c r="F36" s="813"/>
      <c r="G36" s="813"/>
      <c r="H36" s="813"/>
      <c r="I36" s="813"/>
      <c r="J36" s="813"/>
      <c r="K36" s="813"/>
      <c r="L36" s="814"/>
      <c r="M36" s="272"/>
      <c r="N36" s="175"/>
    </row>
    <row r="37" spans="1:14" ht="16.5" customHeight="1">
      <c r="A37" s="175"/>
      <c r="B37" s="271"/>
      <c r="C37" s="812"/>
      <c r="D37" s="813"/>
      <c r="E37" s="813"/>
      <c r="F37" s="813"/>
      <c r="G37" s="813"/>
      <c r="H37" s="813"/>
      <c r="I37" s="813"/>
      <c r="J37" s="813"/>
      <c r="K37" s="813"/>
      <c r="L37" s="814"/>
      <c r="M37" s="272"/>
      <c r="N37" s="175"/>
    </row>
    <row r="38" spans="1:14" ht="16.5" customHeight="1">
      <c r="A38" s="175"/>
      <c r="B38" s="271"/>
      <c r="C38" s="812"/>
      <c r="D38" s="813"/>
      <c r="E38" s="813"/>
      <c r="F38" s="813"/>
      <c r="G38" s="813"/>
      <c r="H38" s="813"/>
      <c r="I38" s="813"/>
      <c r="J38" s="813"/>
      <c r="K38" s="813"/>
      <c r="L38" s="814"/>
      <c r="M38" s="272"/>
      <c r="N38" s="175"/>
    </row>
    <row r="39" spans="1:14" ht="16.5" customHeight="1">
      <c r="A39" s="175"/>
      <c r="B39" s="271"/>
      <c r="C39" s="812"/>
      <c r="D39" s="813"/>
      <c r="E39" s="813"/>
      <c r="F39" s="813"/>
      <c r="G39" s="813"/>
      <c r="H39" s="813"/>
      <c r="I39" s="813"/>
      <c r="J39" s="813"/>
      <c r="K39" s="813"/>
      <c r="L39" s="814"/>
      <c r="M39" s="273"/>
      <c r="N39" s="175"/>
    </row>
    <row r="40" spans="1:14" ht="16.5" customHeight="1">
      <c r="A40" s="175"/>
      <c r="B40" s="271"/>
      <c r="C40" s="812"/>
      <c r="D40" s="813"/>
      <c r="E40" s="813"/>
      <c r="F40" s="813"/>
      <c r="G40" s="813"/>
      <c r="H40" s="813"/>
      <c r="I40" s="813"/>
      <c r="J40" s="813"/>
      <c r="K40" s="813"/>
      <c r="L40" s="814"/>
      <c r="M40" s="273"/>
      <c r="N40" s="175"/>
    </row>
    <row r="41" spans="1:14" ht="16.5" customHeight="1">
      <c r="A41" s="175"/>
      <c r="B41" s="271"/>
      <c r="C41" s="812"/>
      <c r="D41" s="813"/>
      <c r="E41" s="813"/>
      <c r="F41" s="813"/>
      <c r="G41" s="813"/>
      <c r="H41" s="813"/>
      <c r="I41" s="813"/>
      <c r="J41" s="813"/>
      <c r="K41" s="813"/>
      <c r="L41" s="814"/>
      <c r="M41" s="273"/>
      <c r="N41" s="175"/>
    </row>
    <row r="42" spans="1:14" ht="16.5" customHeight="1">
      <c r="A42" s="175"/>
      <c r="B42" s="271"/>
      <c r="C42" s="812"/>
      <c r="D42" s="813"/>
      <c r="E42" s="813"/>
      <c r="F42" s="813"/>
      <c r="G42" s="813"/>
      <c r="H42" s="813"/>
      <c r="I42" s="813"/>
      <c r="J42" s="813"/>
      <c r="K42" s="813"/>
      <c r="L42" s="814"/>
      <c r="M42" s="273"/>
      <c r="N42" s="175"/>
    </row>
    <row r="43" spans="1:14" ht="16.5" customHeight="1">
      <c r="A43" s="175"/>
      <c r="B43" s="271"/>
      <c r="C43" s="812"/>
      <c r="D43" s="813"/>
      <c r="E43" s="813"/>
      <c r="F43" s="813"/>
      <c r="G43" s="813"/>
      <c r="H43" s="813"/>
      <c r="I43" s="813"/>
      <c r="J43" s="813"/>
      <c r="K43" s="813"/>
      <c r="L43" s="814"/>
      <c r="M43" s="273"/>
      <c r="N43" s="175"/>
    </row>
    <row r="44" spans="1:14" ht="16.5" customHeight="1">
      <c r="A44" s="175"/>
      <c r="B44" s="271"/>
      <c r="C44" s="812"/>
      <c r="D44" s="813"/>
      <c r="E44" s="813"/>
      <c r="F44" s="813"/>
      <c r="G44" s="813"/>
      <c r="H44" s="813"/>
      <c r="I44" s="813"/>
      <c r="J44" s="813"/>
      <c r="K44" s="813"/>
      <c r="L44" s="814"/>
      <c r="M44" s="273"/>
      <c r="N44" s="175"/>
    </row>
    <row r="45" spans="1:14" ht="16.5" customHeight="1">
      <c r="A45" s="175"/>
      <c r="B45" s="271"/>
      <c r="C45" s="812"/>
      <c r="D45" s="813"/>
      <c r="E45" s="813"/>
      <c r="F45" s="813"/>
      <c r="G45" s="813"/>
      <c r="H45" s="813"/>
      <c r="I45" s="813"/>
      <c r="J45" s="813"/>
      <c r="K45" s="813"/>
      <c r="L45" s="814"/>
      <c r="M45" s="273"/>
      <c r="N45" s="175"/>
    </row>
    <row r="46" spans="1:14" ht="16.5" customHeight="1">
      <c r="A46" s="175"/>
      <c r="B46" s="271"/>
      <c r="C46" s="812"/>
      <c r="D46" s="813"/>
      <c r="E46" s="813"/>
      <c r="F46" s="813"/>
      <c r="G46" s="813"/>
      <c r="H46" s="813"/>
      <c r="I46" s="813"/>
      <c r="J46" s="813"/>
      <c r="K46" s="813"/>
      <c r="L46" s="814"/>
      <c r="M46" s="272"/>
      <c r="N46" s="175"/>
    </row>
    <row r="47" spans="1:14" ht="16.5" customHeight="1">
      <c r="A47" s="175"/>
      <c r="B47" s="271"/>
      <c r="C47" s="812"/>
      <c r="D47" s="813"/>
      <c r="E47" s="813"/>
      <c r="F47" s="813"/>
      <c r="G47" s="813"/>
      <c r="H47" s="813"/>
      <c r="I47" s="813"/>
      <c r="J47" s="813"/>
      <c r="K47" s="813"/>
      <c r="L47" s="814"/>
      <c r="M47" s="272"/>
      <c r="N47" s="175"/>
    </row>
    <row r="48" spans="1:14" ht="16.5" customHeight="1">
      <c r="A48" s="175"/>
      <c r="B48" s="271"/>
      <c r="C48" s="812"/>
      <c r="D48" s="813"/>
      <c r="E48" s="813"/>
      <c r="F48" s="813"/>
      <c r="G48" s="813"/>
      <c r="H48" s="813"/>
      <c r="I48" s="813"/>
      <c r="J48" s="813"/>
      <c r="K48" s="813"/>
      <c r="L48" s="814"/>
      <c r="M48" s="272"/>
      <c r="N48" s="175"/>
    </row>
    <row r="49" spans="1:14" ht="16.5" customHeight="1">
      <c r="A49" s="175"/>
      <c r="B49" s="271"/>
      <c r="C49" s="812"/>
      <c r="D49" s="813"/>
      <c r="E49" s="813"/>
      <c r="F49" s="813"/>
      <c r="G49" s="813"/>
      <c r="H49" s="813"/>
      <c r="I49" s="813"/>
      <c r="J49" s="813"/>
      <c r="K49" s="813"/>
      <c r="L49" s="814"/>
      <c r="M49" s="273"/>
      <c r="N49" s="175"/>
    </row>
    <row r="50" spans="1:14" ht="16.5" customHeight="1">
      <c r="A50" s="175"/>
      <c r="B50" s="271"/>
      <c r="C50" s="812"/>
      <c r="D50" s="813"/>
      <c r="E50" s="813"/>
      <c r="F50" s="813"/>
      <c r="G50" s="813"/>
      <c r="H50" s="813"/>
      <c r="I50" s="813"/>
      <c r="J50" s="813"/>
      <c r="K50" s="813"/>
      <c r="L50" s="814"/>
      <c r="M50" s="273"/>
      <c r="N50" s="175"/>
    </row>
    <row r="51" spans="1:14" ht="16.5" customHeight="1">
      <c r="A51" s="175"/>
      <c r="B51" s="271"/>
      <c r="C51" s="812"/>
      <c r="D51" s="813"/>
      <c r="E51" s="813"/>
      <c r="F51" s="813"/>
      <c r="G51" s="813"/>
      <c r="H51" s="813"/>
      <c r="I51" s="813"/>
      <c r="J51" s="813"/>
      <c r="K51" s="813"/>
      <c r="L51" s="814"/>
      <c r="M51" s="273"/>
      <c r="N51" s="175"/>
    </row>
    <row r="52" spans="1:14" ht="16.5" customHeight="1">
      <c r="A52" s="175"/>
      <c r="B52" s="271"/>
      <c r="C52" s="812"/>
      <c r="D52" s="813"/>
      <c r="E52" s="813"/>
      <c r="F52" s="813"/>
      <c r="G52" s="813"/>
      <c r="H52" s="813"/>
      <c r="I52" s="813"/>
      <c r="J52" s="813"/>
      <c r="K52" s="813"/>
      <c r="L52" s="814"/>
      <c r="M52" s="273"/>
      <c r="N52" s="175"/>
    </row>
    <row r="53" spans="1:14" ht="16.5" customHeight="1">
      <c r="A53" s="175"/>
      <c r="B53" s="271"/>
      <c r="C53" s="812"/>
      <c r="D53" s="813"/>
      <c r="E53" s="813"/>
      <c r="F53" s="813"/>
      <c r="G53" s="813"/>
      <c r="H53" s="813"/>
      <c r="I53" s="813"/>
      <c r="J53" s="813"/>
      <c r="K53" s="813"/>
      <c r="L53" s="814"/>
      <c r="M53" s="273"/>
      <c r="N53" s="175"/>
    </row>
    <row r="54" spans="1:14" ht="16.5" customHeight="1">
      <c r="A54" s="175"/>
      <c r="B54" s="271"/>
      <c r="C54" s="812"/>
      <c r="D54" s="813"/>
      <c r="E54" s="813"/>
      <c r="F54" s="813"/>
      <c r="G54" s="813"/>
      <c r="H54" s="813"/>
      <c r="I54" s="813"/>
      <c r="J54" s="813"/>
      <c r="K54" s="813"/>
      <c r="L54" s="814"/>
      <c r="M54" s="273"/>
      <c r="N54" s="175"/>
    </row>
    <row r="55" spans="1:14" ht="16.5" customHeight="1">
      <c r="A55" s="175"/>
      <c r="B55" s="271"/>
      <c r="C55" s="812"/>
      <c r="D55" s="813"/>
      <c r="E55" s="813"/>
      <c r="F55" s="813"/>
      <c r="G55" s="813"/>
      <c r="H55" s="813"/>
      <c r="I55" s="813"/>
      <c r="J55" s="813"/>
      <c r="K55" s="813"/>
      <c r="L55" s="814"/>
      <c r="M55" s="273"/>
      <c r="N55" s="175"/>
    </row>
    <row r="56" spans="1:14" ht="16.5" customHeight="1">
      <c r="A56" s="175"/>
      <c r="B56" s="271"/>
      <c r="C56" s="812"/>
      <c r="D56" s="813"/>
      <c r="E56" s="813"/>
      <c r="F56" s="813"/>
      <c r="G56" s="813"/>
      <c r="H56" s="813"/>
      <c r="I56" s="813"/>
      <c r="J56" s="813"/>
      <c r="K56" s="813"/>
      <c r="L56" s="814"/>
      <c r="M56" s="273"/>
      <c r="N56" s="175"/>
    </row>
    <row r="57" spans="1:14" ht="16.5" customHeight="1">
      <c r="A57" s="175"/>
      <c r="B57" s="271"/>
      <c r="C57" s="812"/>
      <c r="D57" s="813"/>
      <c r="E57" s="813"/>
      <c r="F57" s="813"/>
      <c r="G57" s="813"/>
      <c r="H57" s="813"/>
      <c r="I57" s="813"/>
      <c r="J57" s="813"/>
      <c r="K57" s="813"/>
      <c r="L57" s="814"/>
      <c r="M57" s="274"/>
      <c r="N57" s="175"/>
    </row>
    <row r="58" spans="1:14" ht="16.5" customHeight="1">
      <c r="A58" s="175"/>
      <c r="B58" s="271"/>
      <c r="C58" s="812"/>
      <c r="D58" s="813"/>
      <c r="E58" s="813"/>
      <c r="F58" s="813"/>
      <c r="G58" s="813"/>
      <c r="H58" s="813"/>
      <c r="I58" s="813"/>
      <c r="J58" s="813"/>
      <c r="K58" s="813"/>
      <c r="L58" s="814"/>
      <c r="M58" s="272"/>
      <c r="N58" s="175"/>
    </row>
    <row r="59" spans="1:14" ht="16.5" customHeight="1">
      <c r="A59" s="175"/>
      <c r="B59" s="271"/>
      <c r="C59" s="812"/>
      <c r="D59" s="813"/>
      <c r="E59" s="813"/>
      <c r="F59" s="813"/>
      <c r="G59" s="813"/>
      <c r="H59" s="813"/>
      <c r="I59" s="813"/>
      <c r="J59" s="813"/>
      <c r="K59" s="813"/>
      <c r="L59" s="814"/>
      <c r="M59" s="272"/>
      <c r="N59" s="175"/>
    </row>
    <row r="60" spans="1:14" ht="16.5" customHeight="1">
      <c r="A60" s="175"/>
      <c r="B60" s="271"/>
      <c r="C60" s="812"/>
      <c r="D60" s="813"/>
      <c r="E60" s="813"/>
      <c r="F60" s="813"/>
      <c r="G60" s="813"/>
      <c r="H60" s="813"/>
      <c r="I60" s="813"/>
      <c r="J60" s="813"/>
      <c r="K60" s="813"/>
      <c r="L60" s="814"/>
      <c r="M60" s="273"/>
      <c r="N60" s="175"/>
    </row>
    <row r="61" spans="1:14" ht="16.5" customHeight="1">
      <c r="A61" s="175"/>
      <c r="B61" s="271"/>
      <c r="C61" s="812"/>
      <c r="D61" s="813"/>
      <c r="E61" s="813"/>
      <c r="F61" s="813"/>
      <c r="G61" s="813"/>
      <c r="H61" s="813"/>
      <c r="I61" s="813"/>
      <c r="J61" s="813"/>
      <c r="K61" s="813"/>
      <c r="L61" s="814"/>
      <c r="M61" s="273"/>
      <c r="N61" s="175"/>
    </row>
    <row r="62" spans="1:14" ht="16.5" customHeight="1">
      <c r="A62" s="175"/>
      <c r="B62" s="271"/>
      <c r="C62" s="812"/>
      <c r="D62" s="813"/>
      <c r="E62" s="813"/>
      <c r="F62" s="813"/>
      <c r="G62" s="813"/>
      <c r="H62" s="813"/>
      <c r="I62" s="813"/>
      <c r="J62" s="813"/>
      <c r="K62" s="813"/>
      <c r="L62" s="814"/>
      <c r="M62" s="274"/>
      <c r="N62" s="175"/>
    </row>
    <row r="63" spans="1:14" ht="16.5" customHeight="1">
      <c r="A63" s="175"/>
      <c r="B63" s="275"/>
      <c r="C63" s="812"/>
      <c r="D63" s="813"/>
      <c r="E63" s="813"/>
      <c r="F63" s="813"/>
      <c r="G63" s="813"/>
      <c r="H63" s="813"/>
      <c r="I63" s="813"/>
      <c r="J63" s="813"/>
      <c r="K63" s="813"/>
      <c r="L63" s="814"/>
      <c r="M63" s="276"/>
      <c r="N63" s="175"/>
    </row>
    <row r="64" spans="1:14" ht="16.5" customHeight="1">
      <c r="A64" s="175"/>
      <c r="B64" s="275"/>
      <c r="C64" s="812"/>
      <c r="D64" s="813"/>
      <c r="E64" s="813"/>
      <c r="F64" s="813"/>
      <c r="G64" s="813"/>
      <c r="H64" s="813"/>
      <c r="I64" s="813"/>
      <c r="J64" s="813"/>
      <c r="K64" s="813"/>
      <c r="L64" s="814"/>
      <c r="M64" s="276"/>
      <c r="N64" s="175"/>
    </row>
    <row r="65" spans="1:14" ht="16.5" customHeight="1">
      <c r="A65" s="175"/>
      <c r="B65" s="275"/>
      <c r="C65" s="812"/>
      <c r="D65" s="813"/>
      <c r="E65" s="813"/>
      <c r="F65" s="813"/>
      <c r="G65" s="813"/>
      <c r="H65" s="813"/>
      <c r="I65" s="813"/>
      <c r="J65" s="813"/>
      <c r="K65" s="813"/>
      <c r="L65" s="814"/>
      <c r="M65" s="276"/>
      <c r="N65" s="175"/>
    </row>
    <row r="66" spans="1:14" ht="16.5" customHeight="1">
      <c r="A66" s="175"/>
      <c r="B66" s="271"/>
      <c r="C66" s="812"/>
      <c r="D66" s="813"/>
      <c r="E66" s="813"/>
      <c r="F66" s="813"/>
      <c r="G66" s="813"/>
      <c r="H66" s="813"/>
      <c r="I66" s="813"/>
      <c r="J66" s="813"/>
      <c r="K66" s="813"/>
      <c r="L66" s="814"/>
      <c r="M66" s="272"/>
      <c r="N66" s="175"/>
    </row>
    <row r="67" spans="1:14" ht="16.5" customHeight="1">
      <c r="A67" s="175"/>
      <c r="B67" s="271"/>
      <c r="C67" s="812"/>
      <c r="D67" s="813"/>
      <c r="E67" s="813"/>
      <c r="F67" s="813"/>
      <c r="G67" s="813"/>
      <c r="H67" s="813"/>
      <c r="I67" s="813"/>
      <c r="J67" s="813"/>
      <c r="K67" s="813"/>
      <c r="L67" s="814"/>
      <c r="M67" s="272"/>
      <c r="N67" s="175"/>
    </row>
    <row r="68" spans="1:14" ht="16.5" customHeight="1">
      <c r="A68" s="175"/>
      <c r="B68" s="271"/>
      <c r="C68" s="812"/>
      <c r="D68" s="813"/>
      <c r="E68" s="813"/>
      <c r="F68" s="813"/>
      <c r="G68" s="813"/>
      <c r="H68" s="813"/>
      <c r="I68" s="813"/>
      <c r="J68" s="813"/>
      <c r="K68" s="813"/>
      <c r="L68" s="814"/>
      <c r="M68" s="272"/>
      <c r="N68" s="175"/>
    </row>
    <row r="69" spans="1:14" ht="16.5" customHeight="1">
      <c r="A69" s="175"/>
      <c r="B69" s="271"/>
      <c r="C69" s="812"/>
      <c r="D69" s="813"/>
      <c r="E69" s="813"/>
      <c r="F69" s="813"/>
      <c r="G69" s="813"/>
      <c r="H69" s="813"/>
      <c r="I69" s="813"/>
      <c r="J69" s="813"/>
      <c r="K69" s="813"/>
      <c r="L69" s="814"/>
      <c r="M69" s="273"/>
      <c r="N69" s="175"/>
    </row>
    <row r="70" spans="1:14" ht="16.5" customHeight="1">
      <c r="A70" s="175"/>
      <c r="B70" s="271"/>
      <c r="C70" s="812"/>
      <c r="D70" s="813"/>
      <c r="E70" s="813"/>
      <c r="F70" s="813"/>
      <c r="G70" s="813"/>
      <c r="H70" s="813"/>
      <c r="I70" s="813"/>
      <c r="J70" s="813"/>
      <c r="K70" s="813"/>
      <c r="L70" s="814"/>
      <c r="M70" s="273"/>
      <c r="N70" s="175"/>
    </row>
    <row r="71" spans="1:14" ht="16.5" customHeight="1">
      <c r="A71" s="175"/>
      <c r="B71" s="271"/>
      <c r="C71" s="812"/>
      <c r="D71" s="813"/>
      <c r="E71" s="813"/>
      <c r="F71" s="813"/>
      <c r="G71" s="813"/>
      <c r="H71" s="813"/>
      <c r="I71" s="813"/>
      <c r="J71" s="813"/>
      <c r="K71" s="813"/>
      <c r="L71" s="814"/>
      <c r="M71" s="272"/>
      <c r="N71" s="175"/>
    </row>
    <row r="72" spans="1:14" ht="16.5" customHeight="1">
      <c r="A72" s="175"/>
      <c r="B72" s="271"/>
      <c r="C72" s="812"/>
      <c r="D72" s="813"/>
      <c r="E72" s="813"/>
      <c r="F72" s="813"/>
      <c r="G72" s="813"/>
      <c r="H72" s="813"/>
      <c r="I72" s="813"/>
      <c r="J72" s="813"/>
      <c r="K72" s="813"/>
      <c r="L72" s="814"/>
      <c r="M72" s="272"/>
      <c r="N72" s="175"/>
    </row>
    <row r="73" spans="1:14" ht="16.5" customHeight="1">
      <c r="A73" s="175"/>
      <c r="B73" s="271"/>
      <c r="C73" s="812"/>
      <c r="D73" s="813"/>
      <c r="E73" s="813"/>
      <c r="F73" s="813"/>
      <c r="G73" s="813"/>
      <c r="H73" s="813"/>
      <c r="I73" s="813"/>
      <c r="J73" s="813"/>
      <c r="K73" s="813"/>
      <c r="L73" s="814"/>
      <c r="M73" s="272"/>
      <c r="N73" s="175"/>
    </row>
    <row r="74" spans="1:14" ht="16.5" customHeight="1">
      <c r="A74" s="175"/>
      <c r="B74" s="271"/>
      <c r="C74" s="812"/>
      <c r="D74" s="813"/>
      <c r="E74" s="813"/>
      <c r="F74" s="813"/>
      <c r="G74" s="813"/>
      <c r="H74" s="813"/>
      <c r="I74" s="813"/>
      <c r="J74" s="813"/>
      <c r="K74" s="813"/>
      <c r="L74" s="814"/>
      <c r="M74" s="272"/>
      <c r="N74" s="175"/>
    </row>
    <row r="75" spans="1:14" ht="16.5" customHeight="1">
      <c r="A75" s="175"/>
      <c r="B75" s="271"/>
      <c r="C75" s="812"/>
      <c r="D75" s="813"/>
      <c r="E75" s="813"/>
      <c r="F75" s="813"/>
      <c r="G75" s="813"/>
      <c r="H75" s="813"/>
      <c r="I75" s="813"/>
      <c r="J75" s="813"/>
      <c r="K75" s="813"/>
      <c r="L75" s="814"/>
      <c r="M75" s="273"/>
      <c r="N75" s="175"/>
    </row>
    <row r="76" spans="1:14" ht="16.5" customHeight="1">
      <c r="A76" s="175"/>
      <c r="B76" s="271"/>
      <c r="C76" s="812"/>
      <c r="D76" s="813"/>
      <c r="E76" s="813"/>
      <c r="F76" s="813"/>
      <c r="G76" s="813"/>
      <c r="H76" s="813"/>
      <c r="I76" s="813"/>
      <c r="J76" s="813"/>
      <c r="K76" s="813"/>
      <c r="L76" s="814"/>
      <c r="M76" s="273"/>
      <c r="N76" s="175"/>
    </row>
    <row r="77" spans="1:14" ht="16.5" customHeight="1">
      <c r="A77" s="175"/>
      <c r="B77" s="271"/>
      <c r="C77" s="812"/>
      <c r="D77" s="813"/>
      <c r="E77" s="813"/>
      <c r="F77" s="813"/>
      <c r="G77" s="813"/>
      <c r="H77" s="813"/>
      <c r="I77" s="813"/>
      <c r="J77" s="813"/>
      <c r="K77" s="813"/>
      <c r="L77" s="814"/>
      <c r="M77" s="273"/>
      <c r="N77" s="175"/>
    </row>
    <row r="78" spans="1:14" ht="16.5" customHeight="1">
      <c r="A78" s="175"/>
      <c r="B78" s="271"/>
      <c r="C78" s="812"/>
      <c r="D78" s="813"/>
      <c r="E78" s="813"/>
      <c r="F78" s="813"/>
      <c r="G78" s="813"/>
      <c r="H78" s="813"/>
      <c r="I78" s="813"/>
      <c r="J78" s="813"/>
      <c r="K78" s="813"/>
      <c r="L78" s="814"/>
      <c r="M78" s="273"/>
      <c r="N78" s="175"/>
    </row>
    <row r="79" spans="1:14" ht="16.5" customHeight="1" thickBot="1">
      <c r="A79" s="175"/>
      <c r="B79" s="271"/>
      <c r="C79" s="815"/>
      <c r="D79" s="816"/>
      <c r="E79" s="816"/>
      <c r="F79" s="816"/>
      <c r="G79" s="816"/>
      <c r="H79" s="816"/>
      <c r="I79" s="816"/>
      <c r="J79" s="816"/>
      <c r="K79" s="816"/>
      <c r="L79" s="817"/>
      <c r="M79" s="273"/>
      <c r="N79" s="175"/>
    </row>
    <row r="80" spans="1:14" ht="16.5" customHeight="1" thickBot="1">
      <c r="A80" s="175"/>
      <c r="B80" s="277"/>
      <c r="C80" s="278"/>
      <c r="D80" s="278"/>
      <c r="E80" s="278"/>
      <c r="F80" s="278"/>
      <c r="G80" s="278"/>
      <c r="H80" s="278"/>
      <c r="I80" s="278"/>
      <c r="J80" s="278"/>
      <c r="K80" s="278"/>
      <c r="L80" s="278"/>
      <c r="M80" s="279"/>
      <c r="N80" s="175"/>
    </row>
    <row r="81" spans="1:14">
      <c r="A81" s="175"/>
      <c r="B81" s="208"/>
      <c r="C81" s="208"/>
      <c r="D81" s="208"/>
      <c r="E81" s="208"/>
      <c r="F81" s="208"/>
      <c r="G81" s="208"/>
      <c r="H81" s="208"/>
      <c r="I81" s="208"/>
      <c r="J81" s="208"/>
      <c r="K81" s="208"/>
      <c r="L81" s="208"/>
      <c r="M81" s="208"/>
      <c r="N81" s="175"/>
    </row>
    <row r="82" spans="1:14" ht="14.4" thickBot="1">
      <c r="A82" s="175"/>
      <c r="B82" s="175"/>
      <c r="C82" s="175"/>
      <c r="D82" s="175"/>
      <c r="E82" s="175"/>
      <c r="F82" s="175"/>
      <c r="G82" s="175"/>
      <c r="H82" s="175"/>
      <c r="I82" s="175"/>
      <c r="J82" s="175"/>
      <c r="K82" s="175"/>
      <c r="L82" s="175"/>
      <c r="M82" s="175"/>
      <c r="N82" s="175"/>
    </row>
    <row r="83" spans="1:14" ht="14.4" thickBot="1">
      <c r="A83" s="175"/>
      <c r="B83" s="177"/>
      <c r="C83" s="178"/>
      <c r="D83" s="178"/>
      <c r="E83" s="178"/>
      <c r="F83" s="178"/>
      <c r="G83" s="178"/>
      <c r="H83" s="178"/>
      <c r="I83" s="178"/>
      <c r="J83" s="178"/>
      <c r="K83" s="178"/>
      <c r="L83" s="178"/>
      <c r="M83" s="179"/>
      <c r="N83" s="175"/>
    </row>
    <row r="84" spans="1:14">
      <c r="A84" s="175"/>
      <c r="B84" s="180"/>
      <c r="C84" s="211"/>
      <c r="D84" s="212"/>
      <c r="E84" s="653" t="s">
        <v>226</v>
      </c>
      <c r="F84" s="818"/>
      <c r="G84" s="654"/>
      <c r="H84" s="654"/>
      <c r="I84" s="654"/>
      <c r="J84" s="655"/>
      <c r="K84" s="212"/>
      <c r="L84" s="213"/>
      <c r="M84" s="214"/>
      <c r="N84" s="175"/>
    </row>
    <row r="85" spans="1:14" ht="14.25" customHeight="1">
      <c r="A85" s="175"/>
      <c r="B85" s="180"/>
      <c r="C85" s="215"/>
      <c r="D85" s="257"/>
      <c r="E85" s="656"/>
      <c r="F85" s="657"/>
      <c r="G85" s="657"/>
      <c r="H85" s="657"/>
      <c r="I85" s="657"/>
      <c r="J85" s="658"/>
      <c r="K85" s="188"/>
      <c r="L85" s="214"/>
      <c r="M85" s="214"/>
      <c r="N85" s="175"/>
    </row>
    <row r="86" spans="1:14" ht="14.25" customHeight="1">
      <c r="A86" s="175"/>
      <c r="B86" s="180"/>
      <c r="C86" s="215"/>
      <c r="D86" s="257"/>
      <c r="E86" s="656"/>
      <c r="F86" s="657"/>
      <c r="G86" s="657"/>
      <c r="H86" s="657"/>
      <c r="I86" s="657"/>
      <c r="J86" s="658"/>
      <c r="K86" s="188"/>
      <c r="L86" s="214"/>
      <c r="M86" s="214"/>
      <c r="N86" s="175"/>
    </row>
    <row r="87" spans="1:14" ht="21.6" thickBot="1">
      <c r="A87" s="175"/>
      <c r="B87" s="180"/>
      <c r="C87" s="216"/>
      <c r="D87" s="217"/>
      <c r="E87" s="659"/>
      <c r="F87" s="660"/>
      <c r="G87" s="660"/>
      <c r="H87" s="660"/>
      <c r="I87" s="660"/>
      <c r="J87" s="661"/>
      <c r="K87" s="217"/>
      <c r="L87" s="218"/>
      <c r="M87" s="214"/>
      <c r="N87" s="175"/>
    </row>
    <row r="88" spans="1:14" ht="16.5" customHeight="1">
      <c r="A88" s="175"/>
      <c r="B88" s="180"/>
      <c r="C88" s="258"/>
      <c r="D88" s="188"/>
      <c r="E88" s="259"/>
      <c r="F88" s="820" t="s">
        <v>225</v>
      </c>
      <c r="G88" s="820"/>
      <c r="H88" s="819" t="str">
        <f>H7</f>
        <v>LB11319</v>
      </c>
      <c r="I88" s="819"/>
      <c r="J88" s="259"/>
      <c r="K88" s="188"/>
      <c r="L88" s="188"/>
      <c r="M88" s="214"/>
      <c r="N88" s="175"/>
    </row>
    <row r="89" spans="1:14" ht="16.5" customHeight="1" thickBot="1">
      <c r="A89" s="175"/>
      <c r="B89" s="180"/>
      <c r="C89" s="662"/>
      <c r="D89" s="662"/>
      <c r="E89" s="662"/>
      <c r="F89" s="662"/>
      <c r="G89" s="662"/>
      <c r="H89" s="662"/>
      <c r="I89" s="662"/>
      <c r="J89" s="662"/>
      <c r="K89" s="662"/>
      <c r="L89" s="662"/>
      <c r="M89" s="663"/>
      <c r="N89" s="175"/>
    </row>
    <row r="90" spans="1:14" ht="16.5" customHeight="1" thickBot="1">
      <c r="A90" s="175"/>
      <c r="B90" s="595" t="s">
        <v>255</v>
      </c>
      <c r="C90" s="596"/>
      <c r="D90" s="596"/>
      <c r="E90" s="596"/>
      <c r="F90" s="596"/>
      <c r="G90" s="596"/>
      <c r="H90" s="596"/>
      <c r="I90" s="596"/>
      <c r="J90" s="596"/>
      <c r="K90" s="596"/>
      <c r="L90" s="596"/>
      <c r="M90" s="597"/>
      <c r="N90" s="175"/>
    </row>
    <row r="91" spans="1:14" ht="14.4" thickBot="1">
      <c r="A91" s="175"/>
      <c r="B91" s="268"/>
      <c r="C91" s="269"/>
      <c r="D91" s="269"/>
      <c r="E91" s="269"/>
      <c r="F91" s="269"/>
      <c r="G91" s="269"/>
      <c r="H91" s="269"/>
      <c r="I91" s="269"/>
      <c r="J91" s="269"/>
      <c r="K91" s="269"/>
      <c r="L91" s="269"/>
      <c r="M91" s="270"/>
      <c r="N91" s="175"/>
    </row>
    <row r="92" spans="1:14">
      <c r="A92" s="175"/>
      <c r="B92" s="271"/>
      <c r="C92" s="810"/>
      <c r="D92" s="800"/>
      <c r="E92" s="800"/>
      <c r="F92" s="800"/>
      <c r="G92" s="800"/>
      <c r="H92" s="800"/>
      <c r="I92" s="800"/>
      <c r="J92" s="800"/>
      <c r="K92" s="800"/>
      <c r="L92" s="811"/>
      <c r="M92" s="272"/>
      <c r="N92" s="175"/>
    </row>
    <row r="93" spans="1:14" ht="16.5" customHeight="1">
      <c r="A93" s="175"/>
      <c r="B93" s="271"/>
      <c r="C93" s="812"/>
      <c r="D93" s="813"/>
      <c r="E93" s="813"/>
      <c r="F93" s="813"/>
      <c r="G93" s="813"/>
      <c r="H93" s="813"/>
      <c r="I93" s="813"/>
      <c r="J93" s="813"/>
      <c r="K93" s="813"/>
      <c r="L93" s="814"/>
      <c r="M93" s="272"/>
      <c r="N93" s="175"/>
    </row>
    <row r="94" spans="1:14" ht="16.5" customHeight="1">
      <c r="A94" s="175"/>
      <c r="B94" s="271"/>
      <c r="C94" s="812"/>
      <c r="D94" s="813"/>
      <c r="E94" s="813"/>
      <c r="F94" s="813"/>
      <c r="G94" s="813"/>
      <c r="H94" s="813"/>
      <c r="I94" s="813"/>
      <c r="J94" s="813"/>
      <c r="K94" s="813"/>
      <c r="L94" s="814"/>
      <c r="M94" s="273"/>
      <c r="N94" s="175"/>
    </row>
    <row r="95" spans="1:14" ht="16.5" customHeight="1">
      <c r="A95" s="175"/>
      <c r="B95" s="271"/>
      <c r="C95" s="812"/>
      <c r="D95" s="813"/>
      <c r="E95" s="813"/>
      <c r="F95" s="813"/>
      <c r="G95" s="813"/>
      <c r="H95" s="813"/>
      <c r="I95" s="813"/>
      <c r="J95" s="813"/>
      <c r="K95" s="813"/>
      <c r="L95" s="814"/>
      <c r="M95" s="273"/>
      <c r="N95" s="175"/>
    </row>
    <row r="96" spans="1:14" ht="16.5" customHeight="1">
      <c r="A96" s="175"/>
      <c r="B96" s="271"/>
      <c r="C96" s="812"/>
      <c r="D96" s="813"/>
      <c r="E96" s="813"/>
      <c r="F96" s="813"/>
      <c r="G96" s="813"/>
      <c r="H96" s="813"/>
      <c r="I96" s="813"/>
      <c r="J96" s="813"/>
      <c r="K96" s="813"/>
      <c r="L96" s="814"/>
      <c r="M96" s="273"/>
      <c r="N96" s="175"/>
    </row>
    <row r="97" spans="1:14" ht="16.5" customHeight="1">
      <c r="A97" s="175"/>
      <c r="B97" s="271"/>
      <c r="C97" s="812"/>
      <c r="D97" s="813"/>
      <c r="E97" s="813"/>
      <c r="F97" s="813"/>
      <c r="G97" s="813"/>
      <c r="H97" s="813"/>
      <c r="I97" s="813"/>
      <c r="J97" s="813"/>
      <c r="K97" s="813"/>
      <c r="L97" s="814"/>
      <c r="M97" s="273"/>
      <c r="N97" s="175"/>
    </row>
    <row r="98" spans="1:14" ht="16.5" customHeight="1">
      <c r="A98" s="175"/>
      <c r="B98" s="271"/>
      <c r="C98" s="812"/>
      <c r="D98" s="813"/>
      <c r="E98" s="813"/>
      <c r="F98" s="813"/>
      <c r="G98" s="813"/>
      <c r="H98" s="813"/>
      <c r="I98" s="813"/>
      <c r="J98" s="813"/>
      <c r="K98" s="813"/>
      <c r="L98" s="814"/>
      <c r="M98" s="273"/>
      <c r="N98" s="175"/>
    </row>
    <row r="99" spans="1:14" ht="16.5" customHeight="1">
      <c r="A99" s="175"/>
      <c r="B99" s="271"/>
      <c r="C99" s="812"/>
      <c r="D99" s="813"/>
      <c r="E99" s="813"/>
      <c r="F99" s="813"/>
      <c r="G99" s="813"/>
      <c r="H99" s="813"/>
      <c r="I99" s="813"/>
      <c r="J99" s="813"/>
      <c r="K99" s="813"/>
      <c r="L99" s="814"/>
      <c r="M99" s="273"/>
      <c r="N99" s="175"/>
    </row>
    <row r="100" spans="1:14" ht="16.5" customHeight="1">
      <c r="A100" s="175"/>
      <c r="B100" s="271"/>
      <c r="C100" s="812"/>
      <c r="D100" s="813"/>
      <c r="E100" s="813"/>
      <c r="F100" s="813"/>
      <c r="G100" s="813"/>
      <c r="H100" s="813"/>
      <c r="I100" s="813"/>
      <c r="J100" s="813"/>
      <c r="K100" s="813"/>
      <c r="L100" s="814"/>
      <c r="M100" s="273"/>
      <c r="N100" s="175"/>
    </row>
    <row r="101" spans="1:14" ht="16.5" customHeight="1">
      <c r="A101" s="175"/>
      <c r="B101" s="271"/>
      <c r="C101" s="812"/>
      <c r="D101" s="813"/>
      <c r="E101" s="813"/>
      <c r="F101" s="813"/>
      <c r="G101" s="813"/>
      <c r="H101" s="813"/>
      <c r="I101" s="813"/>
      <c r="J101" s="813"/>
      <c r="K101" s="813"/>
      <c r="L101" s="814"/>
      <c r="M101" s="273"/>
      <c r="N101" s="175"/>
    </row>
    <row r="102" spans="1:14" ht="16.5" customHeight="1">
      <c r="A102" s="175"/>
      <c r="B102" s="271"/>
      <c r="C102" s="812"/>
      <c r="D102" s="813"/>
      <c r="E102" s="813"/>
      <c r="F102" s="813"/>
      <c r="G102" s="813"/>
      <c r="H102" s="813"/>
      <c r="I102" s="813"/>
      <c r="J102" s="813"/>
      <c r="K102" s="813"/>
      <c r="L102" s="814"/>
      <c r="M102" s="274"/>
      <c r="N102" s="175"/>
    </row>
    <row r="103" spans="1:14" ht="16.5" customHeight="1">
      <c r="A103" s="175"/>
      <c r="B103" s="271"/>
      <c r="C103" s="812"/>
      <c r="D103" s="813"/>
      <c r="E103" s="813"/>
      <c r="F103" s="813"/>
      <c r="G103" s="813"/>
      <c r="H103" s="813"/>
      <c r="I103" s="813"/>
      <c r="J103" s="813"/>
      <c r="K103" s="813"/>
      <c r="L103" s="814"/>
      <c r="M103" s="272"/>
      <c r="N103" s="175"/>
    </row>
    <row r="104" spans="1:14" ht="16.5" customHeight="1">
      <c r="A104" s="175"/>
      <c r="B104" s="271"/>
      <c r="C104" s="812"/>
      <c r="D104" s="813"/>
      <c r="E104" s="813"/>
      <c r="F104" s="813"/>
      <c r="G104" s="813"/>
      <c r="H104" s="813"/>
      <c r="I104" s="813"/>
      <c r="J104" s="813"/>
      <c r="K104" s="813"/>
      <c r="L104" s="814"/>
      <c r="M104" s="272"/>
      <c r="N104" s="175"/>
    </row>
    <row r="105" spans="1:14" ht="16.5" customHeight="1">
      <c r="A105" s="175"/>
      <c r="B105" s="271"/>
      <c r="C105" s="812"/>
      <c r="D105" s="813"/>
      <c r="E105" s="813"/>
      <c r="F105" s="813"/>
      <c r="G105" s="813"/>
      <c r="H105" s="813"/>
      <c r="I105" s="813"/>
      <c r="J105" s="813"/>
      <c r="K105" s="813"/>
      <c r="L105" s="814"/>
      <c r="M105" s="273"/>
      <c r="N105" s="175"/>
    </row>
    <row r="106" spans="1:14" ht="16.5" customHeight="1">
      <c r="A106" s="175"/>
      <c r="B106" s="271"/>
      <c r="C106" s="812"/>
      <c r="D106" s="813"/>
      <c r="E106" s="813"/>
      <c r="F106" s="813"/>
      <c r="G106" s="813"/>
      <c r="H106" s="813"/>
      <c r="I106" s="813"/>
      <c r="J106" s="813"/>
      <c r="K106" s="813"/>
      <c r="L106" s="814"/>
      <c r="M106" s="273"/>
      <c r="N106" s="175"/>
    </row>
    <row r="107" spans="1:14" ht="16.5" customHeight="1">
      <c r="A107" s="175"/>
      <c r="B107" s="271"/>
      <c r="C107" s="812"/>
      <c r="D107" s="813"/>
      <c r="E107" s="813"/>
      <c r="F107" s="813"/>
      <c r="G107" s="813"/>
      <c r="H107" s="813"/>
      <c r="I107" s="813"/>
      <c r="J107" s="813"/>
      <c r="K107" s="813"/>
      <c r="L107" s="814"/>
      <c r="M107" s="274"/>
      <c r="N107" s="175"/>
    </row>
    <row r="108" spans="1:14" ht="16.5" customHeight="1">
      <c r="A108" s="175"/>
      <c r="B108" s="275"/>
      <c r="C108" s="812"/>
      <c r="D108" s="813"/>
      <c r="E108" s="813"/>
      <c r="F108" s="813"/>
      <c r="G108" s="813"/>
      <c r="H108" s="813"/>
      <c r="I108" s="813"/>
      <c r="J108" s="813"/>
      <c r="K108" s="813"/>
      <c r="L108" s="814"/>
      <c r="M108" s="276"/>
      <c r="N108" s="175"/>
    </row>
    <row r="109" spans="1:14" ht="16.5" customHeight="1">
      <c r="A109" s="175"/>
      <c r="B109" s="275"/>
      <c r="C109" s="812"/>
      <c r="D109" s="813"/>
      <c r="E109" s="813"/>
      <c r="F109" s="813"/>
      <c r="G109" s="813"/>
      <c r="H109" s="813"/>
      <c r="I109" s="813"/>
      <c r="J109" s="813"/>
      <c r="K109" s="813"/>
      <c r="L109" s="814"/>
      <c r="M109" s="276"/>
      <c r="N109" s="175"/>
    </row>
    <row r="110" spans="1:14" ht="16.5" customHeight="1">
      <c r="A110" s="175"/>
      <c r="B110" s="275"/>
      <c r="C110" s="812"/>
      <c r="D110" s="813"/>
      <c r="E110" s="813"/>
      <c r="F110" s="813"/>
      <c r="G110" s="813"/>
      <c r="H110" s="813"/>
      <c r="I110" s="813"/>
      <c r="J110" s="813"/>
      <c r="K110" s="813"/>
      <c r="L110" s="814"/>
      <c r="M110" s="276"/>
      <c r="N110" s="175"/>
    </row>
    <row r="111" spans="1:14" ht="16.5" customHeight="1">
      <c r="A111" s="175"/>
      <c r="B111" s="271"/>
      <c r="C111" s="812"/>
      <c r="D111" s="813"/>
      <c r="E111" s="813"/>
      <c r="F111" s="813"/>
      <c r="G111" s="813"/>
      <c r="H111" s="813"/>
      <c r="I111" s="813"/>
      <c r="J111" s="813"/>
      <c r="K111" s="813"/>
      <c r="L111" s="814"/>
      <c r="M111" s="272"/>
      <c r="N111" s="175"/>
    </row>
    <row r="112" spans="1:14" ht="16.5" customHeight="1">
      <c r="A112" s="175"/>
      <c r="B112" s="271"/>
      <c r="C112" s="812"/>
      <c r="D112" s="813"/>
      <c r="E112" s="813"/>
      <c r="F112" s="813"/>
      <c r="G112" s="813"/>
      <c r="H112" s="813"/>
      <c r="I112" s="813"/>
      <c r="J112" s="813"/>
      <c r="K112" s="813"/>
      <c r="L112" s="814"/>
      <c r="M112" s="272"/>
      <c r="N112" s="175"/>
    </row>
    <row r="113" spans="1:14" ht="16.5" customHeight="1">
      <c r="A113" s="175"/>
      <c r="B113" s="271"/>
      <c r="C113" s="812"/>
      <c r="D113" s="813"/>
      <c r="E113" s="813"/>
      <c r="F113" s="813"/>
      <c r="G113" s="813"/>
      <c r="H113" s="813"/>
      <c r="I113" s="813"/>
      <c r="J113" s="813"/>
      <c r="K113" s="813"/>
      <c r="L113" s="814"/>
      <c r="M113" s="272"/>
      <c r="N113" s="175"/>
    </row>
    <row r="114" spans="1:14" ht="16.5" customHeight="1">
      <c r="A114" s="175"/>
      <c r="B114" s="271"/>
      <c r="C114" s="812"/>
      <c r="D114" s="813"/>
      <c r="E114" s="813"/>
      <c r="F114" s="813"/>
      <c r="G114" s="813"/>
      <c r="H114" s="813"/>
      <c r="I114" s="813"/>
      <c r="J114" s="813"/>
      <c r="K114" s="813"/>
      <c r="L114" s="814"/>
      <c r="M114" s="273"/>
      <c r="N114" s="175"/>
    </row>
    <row r="115" spans="1:14" ht="16.5" customHeight="1">
      <c r="A115" s="175"/>
      <c r="B115" s="271"/>
      <c r="C115" s="812"/>
      <c r="D115" s="813"/>
      <c r="E115" s="813"/>
      <c r="F115" s="813"/>
      <c r="G115" s="813"/>
      <c r="H115" s="813"/>
      <c r="I115" s="813"/>
      <c r="J115" s="813"/>
      <c r="K115" s="813"/>
      <c r="L115" s="814"/>
      <c r="M115" s="273"/>
      <c r="N115" s="175"/>
    </row>
    <row r="116" spans="1:14" ht="16.5" customHeight="1">
      <c r="A116" s="175"/>
      <c r="B116" s="271"/>
      <c r="C116" s="812"/>
      <c r="D116" s="813"/>
      <c r="E116" s="813"/>
      <c r="F116" s="813"/>
      <c r="G116" s="813"/>
      <c r="H116" s="813"/>
      <c r="I116" s="813"/>
      <c r="J116" s="813"/>
      <c r="K116" s="813"/>
      <c r="L116" s="814"/>
      <c r="M116" s="272"/>
      <c r="N116" s="175"/>
    </row>
    <row r="117" spans="1:14" ht="16.5" customHeight="1">
      <c r="A117" s="175"/>
      <c r="B117" s="271"/>
      <c r="C117" s="812"/>
      <c r="D117" s="813"/>
      <c r="E117" s="813"/>
      <c r="F117" s="813"/>
      <c r="G117" s="813"/>
      <c r="H117" s="813"/>
      <c r="I117" s="813"/>
      <c r="J117" s="813"/>
      <c r="K117" s="813"/>
      <c r="L117" s="814"/>
      <c r="M117" s="272"/>
      <c r="N117" s="175"/>
    </row>
    <row r="118" spans="1:14" ht="16.5" customHeight="1">
      <c r="A118" s="175"/>
      <c r="B118" s="271"/>
      <c r="C118" s="812"/>
      <c r="D118" s="813"/>
      <c r="E118" s="813"/>
      <c r="F118" s="813"/>
      <c r="G118" s="813"/>
      <c r="H118" s="813"/>
      <c r="I118" s="813"/>
      <c r="J118" s="813"/>
      <c r="K118" s="813"/>
      <c r="L118" s="814"/>
      <c r="M118" s="272"/>
      <c r="N118" s="175"/>
    </row>
    <row r="119" spans="1:14" ht="16.5" customHeight="1">
      <c r="A119" s="175"/>
      <c r="B119" s="271"/>
      <c r="C119" s="812"/>
      <c r="D119" s="813"/>
      <c r="E119" s="813"/>
      <c r="F119" s="813"/>
      <c r="G119" s="813"/>
      <c r="H119" s="813"/>
      <c r="I119" s="813"/>
      <c r="J119" s="813"/>
      <c r="K119" s="813"/>
      <c r="L119" s="814"/>
      <c r="M119" s="272"/>
      <c r="N119" s="175"/>
    </row>
    <row r="120" spans="1:14" ht="16.5" customHeight="1">
      <c r="A120" s="175"/>
      <c r="B120" s="271"/>
      <c r="C120" s="812"/>
      <c r="D120" s="813"/>
      <c r="E120" s="813"/>
      <c r="F120" s="813"/>
      <c r="G120" s="813"/>
      <c r="H120" s="813"/>
      <c r="I120" s="813"/>
      <c r="J120" s="813"/>
      <c r="K120" s="813"/>
      <c r="L120" s="814"/>
      <c r="M120" s="273"/>
      <c r="N120" s="175"/>
    </row>
    <row r="121" spans="1:14" ht="16.5" customHeight="1">
      <c r="A121" s="175"/>
      <c r="B121" s="271"/>
      <c r="C121" s="812"/>
      <c r="D121" s="813"/>
      <c r="E121" s="813"/>
      <c r="F121" s="813"/>
      <c r="G121" s="813"/>
      <c r="H121" s="813"/>
      <c r="I121" s="813"/>
      <c r="J121" s="813"/>
      <c r="K121" s="813"/>
      <c r="L121" s="814"/>
      <c r="M121" s="273"/>
      <c r="N121" s="175"/>
    </row>
    <row r="122" spans="1:14" ht="16.5" customHeight="1">
      <c r="A122" s="175"/>
      <c r="B122" s="271"/>
      <c r="C122" s="812"/>
      <c r="D122" s="813"/>
      <c r="E122" s="813"/>
      <c r="F122" s="813"/>
      <c r="G122" s="813"/>
      <c r="H122" s="813"/>
      <c r="I122" s="813"/>
      <c r="J122" s="813"/>
      <c r="K122" s="813"/>
      <c r="L122" s="814"/>
      <c r="M122" s="273"/>
      <c r="N122" s="175"/>
    </row>
    <row r="123" spans="1:14" ht="16.5" customHeight="1">
      <c r="A123" s="175"/>
      <c r="B123" s="271"/>
      <c r="C123" s="812"/>
      <c r="D123" s="813"/>
      <c r="E123" s="813"/>
      <c r="F123" s="813"/>
      <c r="G123" s="813"/>
      <c r="H123" s="813"/>
      <c r="I123" s="813"/>
      <c r="J123" s="813"/>
      <c r="K123" s="813"/>
      <c r="L123" s="814"/>
      <c r="M123" s="273"/>
      <c r="N123" s="175"/>
    </row>
    <row r="124" spans="1:14" ht="16.5" customHeight="1">
      <c r="A124" s="175"/>
      <c r="B124" s="271"/>
      <c r="C124" s="812"/>
      <c r="D124" s="813"/>
      <c r="E124" s="813"/>
      <c r="F124" s="813"/>
      <c r="G124" s="813"/>
      <c r="H124" s="813"/>
      <c r="I124" s="813"/>
      <c r="J124" s="813"/>
      <c r="K124" s="813"/>
      <c r="L124" s="814"/>
      <c r="M124" s="273"/>
      <c r="N124" s="175"/>
    </row>
    <row r="125" spans="1:14" ht="16.5" customHeight="1">
      <c r="A125" s="175"/>
      <c r="B125" s="271"/>
      <c r="C125" s="812"/>
      <c r="D125" s="813"/>
      <c r="E125" s="813"/>
      <c r="F125" s="813"/>
      <c r="G125" s="813"/>
      <c r="H125" s="813"/>
      <c r="I125" s="813"/>
      <c r="J125" s="813"/>
      <c r="K125" s="813"/>
      <c r="L125" s="814"/>
      <c r="M125" s="273"/>
      <c r="N125" s="175"/>
    </row>
    <row r="126" spans="1:14" ht="16.5" customHeight="1">
      <c r="A126" s="175"/>
      <c r="B126" s="271"/>
      <c r="C126" s="812"/>
      <c r="D126" s="813"/>
      <c r="E126" s="813"/>
      <c r="F126" s="813"/>
      <c r="G126" s="813"/>
      <c r="H126" s="813"/>
      <c r="I126" s="813"/>
      <c r="J126" s="813"/>
      <c r="K126" s="813"/>
      <c r="L126" s="814"/>
      <c r="M126" s="273"/>
      <c r="N126" s="175"/>
    </row>
    <row r="127" spans="1:14" ht="16.5" customHeight="1">
      <c r="A127" s="175"/>
      <c r="B127" s="271"/>
      <c r="C127" s="812"/>
      <c r="D127" s="813"/>
      <c r="E127" s="813"/>
      <c r="F127" s="813"/>
      <c r="G127" s="813"/>
      <c r="H127" s="813"/>
      <c r="I127" s="813"/>
      <c r="J127" s="813"/>
      <c r="K127" s="813"/>
      <c r="L127" s="814"/>
      <c r="M127" s="272"/>
      <c r="N127" s="175"/>
    </row>
    <row r="128" spans="1:14" ht="16.5" customHeight="1">
      <c r="A128" s="175"/>
      <c r="B128" s="271"/>
      <c r="C128" s="812"/>
      <c r="D128" s="813"/>
      <c r="E128" s="813"/>
      <c r="F128" s="813"/>
      <c r="G128" s="813"/>
      <c r="H128" s="813"/>
      <c r="I128" s="813"/>
      <c r="J128" s="813"/>
      <c r="K128" s="813"/>
      <c r="L128" s="814"/>
      <c r="M128" s="272"/>
      <c r="N128" s="175"/>
    </row>
    <row r="129" spans="1:14" ht="16.5" customHeight="1">
      <c r="A129" s="175"/>
      <c r="B129" s="271"/>
      <c r="C129" s="812"/>
      <c r="D129" s="813"/>
      <c r="E129" s="813"/>
      <c r="F129" s="813"/>
      <c r="G129" s="813"/>
      <c r="H129" s="813"/>
      <c r="I129" s="813"/>
      <c r="J129" s="813"/>
      <c r="K129" s="813"/>
      <c r="L129" s="814"/>
      <c r="M129" s="272"/>
      <c r="N129" s="175"/>
    </row>
    <row r="130" spans="1:14" ht="16.5" customHeight="1">
      <c r="A130" s="175"/>
      <c r="B130" s="271"/>
      <c r="C130" s="812"/>
      <c r="D130" s="813"/>
      <c r="E130" s="813"/>
      <c r="F130" s="813"/>
      <c r="G130" s="813"/>
      <c r="H130" s="813"/>
      <c r="I130" s="813"/>
      <c r="J130" s="813"/>
      <c r="K130" s="813"/>
      <c r="L130" s="814"/>
      <c r="M130" s="273"/>
      <c r="N130" s="175"/>
    </row>
    <row r="131" spans="1:14" ht="16.5" customHeight="1">
      <c r="A131" s="175"/>
      <c r="B131" s="271"/>
      <c r="C131" s="812"/>
      <c r="D131" s="813"/>
      <c r="E131" s="813"/>
      <c r="F131" s="813"/>
      <c r="G131" s="813"/>
      <c r="H131" s="813"/>
      <c r="I131" s="813"/>
      <c r="J131" s="813"/>
      <c r="K131" s="813"/>
      <c r="L131" s="814"/>
      <c r="M131" s="273"/>
      <c r="N131" s="175"/>
    </row>
    <row r="132" spans="1:14" ht="16.5" customHeight="1">
      <c r="A132" s="175"/>
      <c r="B132" s="271"/>
      <c r="C132" s="812"/>
      <c r="D132" s="813"/>
      <c r="E132" s="813"/>
      <c r="F132" s="813"/>
      <c r="G132" s="813"/>
      <c r="H132" s="813"/>
      <c r="I132" s="813"/>
      <c r="J132" s="813"/>
      <c r="K132" s="813"/>
      <c r="L132" s="814"/>
      <c r="M132" s="273"/>
      <c r="N132" s="175"/>
    </row>
    <row r="133" spans="1:14" ht="16.5" customHeight="1">
      <c r="A133" s="175"/>
      <c r="B133" s="271"/>
      <c r="C133" s="812"/>
      <c r="D133" s="813"/>
      <c r="E133" s="813"/>
      <c r="F133" s="813"/>
      <c r="G133" s="813"/>
      <c r="H133" s="813"/>
      <c r="I133" s="813"/>
      <c r="J133" s="813"/>
      <c r="K133" s="813"/>
      <c r="L133" s="814"/>
      <c r="M133" s="273"/>
      <c r="N133" s="175"/>
    </row>
    <row r="134" spans="1:14" ht="16.5" customHeight="1">
      <c r="A134" s="175"/>
      <c r="B134" s="271"/>
      <c r="C134" s="812"/>
      <c r="D134" s="813"/>
      <c r="E134" s="813"/>
      <c r="F134" s="813"/>
      <c r="G134" s="813"/>
      <c r="H134" s="813"/>
      <c r="I134" s="813"/>
      <c r="J134" s="813"/>
      <c r="K134" s="813"/>
      <c r="L134" s="814"/>
      <c r="M134" s="273"/>
      <c r="N134" s="175"/>
    </row>
    <row r="135" spans="1:14" ht="16.5" customHeight="1">
      <c r="A135" s="175"/>
      <c r="B135" s="271"/>
      <c r="C135" s="812"/>
      <c r="D135" s="813"/>
      <c r="E135" s="813"/>
      <c r="F135" s="813"/>
      <c r="G135" s="813"/>
      <c r="H135" s="813"/>
      <c r="I135" s="813"/>
      <c r="J135" s="813"/>
      <c r="K135" s="813"/>
      <c r="L135" s="814"/>
      <c r="M135" s="273"/>
      <c r="N135" s="175"/>
    </row>
    <row r="136" spans="1:14" ht="16.5" customHeight="1">
      <c r="A136" s="175"/>
      <c r="B136" s="271"/>
      <c r="C136" s="812"/>
      <c r="D136" s="813"/>
      <c r="E136" s="813"/>
      <c r="F136" s="813"/>
      <c r="G136" s="813"/>
      <c r="H136" s="813"/>
      <c r="I136" s="813"/>
      <c r="J136" s="813"/>
      <c r="K136" s="813"/>
      <c r="L136" s="814"/>
      <c r="M136" s="273"/>
      <c r="N136" s="175"/>
    </row>
    <row r="137" spans="1:14" ht="16.5" customHeight="1">
      <c r="A137" s="175"/>
      <c r="B137" s="271"/>
      <c r="C137" s="812"/>
      <c r="D137" s="813"/>
      <c r="E137" s="813"/>
      <c r="F137" s="813"/>
      <c r="G137" s="813"/>
      <c r="H137" s="813"/>
      <c r="I137" s="813"/>
      <c r="J137" s="813"/>
      <c r="K137" s="813"/>
      <c r="L137" s="814"/>
      <c r="M137" s="273"/>
      <c r="N137" s="175"/>
    </row>
    <row r="138" spans="1:14" ht="16.5" customHeight="1">
      <c r="A138" s="175"/>
      <c r="B138" s="271"/>
      <c r="C138" s="812"/>
      <c r="D138" s="813"/>
      <c r="E138" s="813"/>
      <c r="F138" s="813"/>
      <c r="G138" s="813"/>
      <c r="H138" s="813"/>
      <c r="I138" s="813"/>
      <c r="J138" s="813"/>
      <c r="K138" s="813"/>
      <c r="L138" s="814"/>
      <c r="M138" s="274"/>
      <c r="N138" s="175"/>
    </row>
    <row r="139" spans="1:14" ht="16.5" customHeight="1">
      <c r="A139" s="175"/>
      <c r="B139" s="271"/>
      <c r="C139" s="812"/>
      <c r="D139" s="813"/>
      <c r="E139" s="813"/>
      <c r="F139" s="813"/>
      <c r="G139" s="813"/>
      <c r="H139" s="813"/>
      <c r="I139" s="813"/>
      <c r="J139" s="813"/>
      <c r="K139" s="813"/>
      <c r="L139" s="814"/>
      <c r="M139" s="272"/>
      <c r="N139" s="175"/>
    </row>
    <row r="140" spans="1:14" ht="16.5" customHeight="1">
      <c r="A140" s="175"/>
      <c r="B140" s="271"/>
      <c r="C140" s="812"/>
      <c r="D140" s="813"/>
      <c r="E140" s="813"/>
      <c r="F140" s="813"/>
      <c r="G140" s="813"/>
      <c r="H140" s="813"/>
      <c r="I140" s="813"/>
      <c r="J140" s="813"/>
      <c r="K140" s="813"/>
      <c r="L140" s="814"/>
      <c r="M140" s="272"/>
      <c r="N140" s="175"/>
    </row>
    <row r="141" spans="1:14" ht="16.5" customHeight="1">
      <c r="A141" s="175"/>
      <c r="B141" s="271"/>
      <c r="C141" s="812"/>
      <c r="D141" s="813"/>
      <c r="E141" s="813"/>
      <c r="F141" s="813"/>
      <c r="G141" s="813"/>
      <c r="H141" s="813"/>
      <c r="I141" s="813"/>
      <c r="J141" s="813"/>
      <c r="K141" s="813"/>
      <c r="L141" s="814"/>
      <c r="M141" s="273"/>
      <c r="N141" s="175"/>
    </row>
    <row r="142" spans="1:14" ht="16.5" customHeight="1">
      <c r="A142" s="175"/>
      <c r="B142" s="271"/>
      <c r="C142" s="812"/>
      <c r="D142" s="813"/>
      <c r="E142" s="813"/>
      <c r="F142" s="813"/>
      <c r="G142" s="813"/>
      <c r="H142" s="813"/>
      <c r="I142" s="813"/>
      <c r="J142" s="813"/>
      <c r="K142" s="813"/>
      <c r="L142" s="814"/>
      <c r="M142" s="273"/>
      <c r="N142" s="175"/>
    </row>
    <row r="143" spans="1:14" ht="16.5" customHeight="1">
      <c r="A143" s="175"/>
      <c r="B143" s="271"/>
      <c r="C143" s="812"/>
      <c r="D143" s="813"/>
      <c r="E143" s="813"/>
      <c r="F143" s="813"/>
      <c r="G143" s="813"/>
      <c r="H143" s="813"/>
      <c r="I143" s="813"/>
      <c r="J143" s="813"/>
      <c r="K143" s="813"/>
      <c r="L143" s="814"/>
      <c r="M143" s="274"/>
      <c r="N143" s="175"/>
    </row>
    <row r="144" spans="1:14" ht="16.5" customHeight="1">
      <c r="A144" s="175"/>
      <c r="B144" s="275"/>
      <c r="C144" s="812"/>
      <c r="D144" s="813"/>
      <c r="E144" s="813"/>
      <c r="F144" s="813"/>
      <c r="G144" s="813"/>
      <c r="H144" s="813"/>
      <c r="I144" s="813"/>
      <c r="J144" s="813"/>
      <c r="K144" s="813"/>
      <c r="L144" s="814"/>
      <c r="M144" s="276"/>
      <c r="N144" s="175"/>
    </row>
    <row r="145" spans="1:14" ht="16.5" customHeight="1">
      <c r="A145" s="175"/>
      <c r="B145" s="275"/>
      <c r="C145" s="812"/>
      <c r="D145" s="813"/>
      <c r="E145" s="813"/>
      <c r="F145" s="813"/>
      <c r="G145" s="813"/>
      <c r="H145" s="813"/>
      <c r="I145" s="813"/>
      <c r="J145" s="813"/>
      <c r="K145" s="813"/>
      <c r="L145" s="814"/>
      <c r="M145" s="276"/>
      <c r="N145" s="175"/>
    </row>
    <row r="146" spans="1:14" ht="16.5" customHeight="1">
      <c r="A146" s="175"/>
      <c r="B146" s="275"/>
      <c r="C146" s="812"/>
      <c r="D146" s="813"/>
      <c r="E146" s="813"/>
      <c r="F146" s="813"/>
      <c r="G146" s="813"/>
      <c r="H146" s="813"/>
      <c r="I146" s="813"/>
      <c r="J146" s="813"/>
      <c r="K146" s="813"/>
      <c r="L146" s="814"/>
      <c r="M146" s="276"/>
      <c r="N146" s="175"/>
    </row>
    <row r="147" spans="1:14" ht="16.5" customHeight="1">
      <c r="A147" s="175"/>
      <c r="B147" s="271"/>
      <c r="C147" s="812"/>
      <c r="D147" s="813"/>
      <c r="E147" s="813"/>
      <c r="F147" s="813"/>
      <c r="G147" s="813"/>
      <c r="H147" s="813"/>
      <c r="I147" s="813"/>
      <c r="J147" s="813"/>
      <c r="K147" s="813"/>
      <c r="L147" s="814"/>
      <c r="M147" s="272"/>
      <c r="N147" s="175"/>
    </row>
    <row r="148" spans="1:14" ht="16.5" customHeight="1">
      <c r="A148" s="175"/>
      <c r="B148" s="271"/>
      <c r="C148" s="812"/>
      <c r="D148" s="813"/>
      <c r="E148" s="813"/>
      <c r="F148" s="813"/>
      <c r="G148" s="813"/>
      <c r="H148" s="813"/>
      <c r="I148" s="813"/>
      <c r="J148" s="813"/>
      <c r="K148" s="813"/>
      <c r="L148" s="814"/>
      <c r="M148" s="272"/>
      <c r="N148" s="175"/>
    </row>
    <row r="149" spans="1:14" ht="16.5" customHeight="1">
      <c r="A149" s="175"/>
      <c r="B149" s="271"/>
      <c r="C149" s="812"/>
      <c r="D149" s="813"/>
      <c r="E149" s="813"/>
      <c r="F149" s="813"/>
      <c r="G149" s="813"/>
      <c r="H149" s="813"/>
      <c r="I149" s="813"/>
      <c r="J149" s="813"/>
      <c r="K149" s="813"/>
      <c r="L149" s="814"/>
      <c r="M149" s="272"/>
      <c r="N149" s="175"/>
    </row>
    <row r="150" spans="1:14" ht="16.5" customHeight="1">
      <c r="A150" s="175"/>
      <c r="B150" s="271"/>
      <c r="C150" s="812"/>
      <c r="D150" s="813"/>
      <c r="E150" s="813"/>
      <c r="F150" s="813"/>
      <c r="G150" s="813"/>
      <c r="H150" s="813"/>
      <c r="I150" s="813"/>
      <c r="J150" s="813"/>
      <c r="K150" s="813"/>
      <c r="L150" s="814"/>
      <c r="M150" s="273"/>
      <c r="N150" s="175"/>
    </row>
    <row r="151" spans="1:14" ht="16.5" customHeight="1">
      <c r="A151" s="175"/>
      <c r="B151" s="271"/>
      <c r="C151" s="812"/>
      <c r="D151" s="813"/>
      <c r="E151" s="813"/>
      <c r="F151" s="813"/>
      <c r="G151" s="813"/>
      <c r="H151" s="813"/>
      <c r="I151" s="813"/>
      <c r="J151" s="813"/>
      <c r="K151" s="813"/>
      <c r="L151" s="814"/>
      <c r="M151" s="273"/>
      <c r="N151" s="175"/>
    </row>
    <row r="152" spans="1:14" ht="16.5" customHeight="1">
      <c r="A152" s="175"/>
      <c r="B152" s="271"/>
      <c r="C152" s="812"/>
      <c r="D152" s="813"/>
      <c r="E152" s="813"/>
      <c r="F152" s="813"/>
      <c r="G152" s="813"/>
      <c r="H152" s="813"/>
      <c r="I152" s="813"/>
      <c r="J152" s="813"/>
      <c r="K152" s="813"/>
      <c r="L152" s="814"/>
      <c r="M152" s="272"/>
      <c r="N152" s="175"/>
    </row>
    <row r="153" spans="1:14" ht="16.5" customHeight="1">
      <c r="A153" s="175"/>
      <c r="B153" s="271"/>
      <c r="C153" s="812"/>
      <c r="D153" s="813"/>
      <c r="E153" s="813"/>
      <c r="F153" s="813"/>
      <c r="G153" s="813"/>
      <c r="H153" s="813"/>
      <c r="I153" s="813"/>
      <c r="J153" s="813"/>
      <c r="K153" s="813"/>
      <c r="L153" s="814"/>
      <c r="M153" s="272"/>
      <c r="N153" s="175"/>
    </row>
    <row r="154" spans="1:14" ht="16.5" customHeight="1">
      <c r="A154" s="175"/>
      <c r="B154" s="271"/>
      <c r="C154" s="812"/>
      <c r="D154" s="813"/>
      <c r="E154" s="813"/>
      <c r="F154" s="813"/>
      <c r="G154" s="813"/>
      <c r="H154" s="813"/>
      <c r="I154" s="813"/>
      <c r="J154" s="813"/>
      <c r="K154" s="813"/>
      <c r="L154" s="814"/>
      <c r="M154" s="272"/>
      <c r="N154" s="175"/>
    </row>
    <row r="155" spans="1:14" ht="16.5" customHeight="1">
      <c r="A155" s="175"/>
      <c r="B155" s="271"/>
      <c r="C155" s="812"/>
      <c r="D155" s="813"/>
      <c r="E155" s="813"/>
      <c r="F155" s="813"/>
      <c r="G155" s="813"/>
      <c r="H155" s="813"/>
      <c r="I155" s="813"/>
      <c r="J155" s="813"/>
      <c r="K155" s="813"/>
      <c r="L155" s="814"/>
      <c r="M155" s="272"/>
      <c r="N155" s="175"/>
    </row>
    <row r="156" spans="1:14" ht="16.5" customHeight="1">
      <c r="A156" s="175"/>
      <c r="B156" s="271"/>
      <c r="C156" s="812"/>
      <c r="D156" s="813"/>
      <c r="E156" s="813"/>
      <c r="F156" s="813"/>
      <c r="G156" s="813"/>
      <c r="H156" s="813"/>
      <c r="I156" s="813"/>
      <c r="J156" s="813"/>
      <c r="K156" s="813"/>
      <c r="L156" s="814"/>
      <c r="M156" s="273"/>
      <c r="N156" s="175"/>
    </row>
    <row r="157" spans="1:14" ht="16.5" customHeight="1">
      <c r="A157" s="175"/>
      <c r="B157" s="271"/>
      <c r="C157" s="812"/>
      <c r="D157" s="813"/>
      <c r="E157" s="813"/>
      <c r="F157" s="813"/>
      <c r="G157" s="813"/>
      <c r="H157" s="813"/>
      <c r="I157" s="813"/>
      <c r="J157" s="813"/>
      <c r="K157" s="813"/>
      <c r="L157" s="814"/>
      <c r="M157" s="273"/>
      <c r="N157" s="175"/>
    </row>
    <row r="158" spans="1:14" ht="16.5" customHeight="1">
      <c r="A158" s="175"/>
      <c r="B158" s="271"/>
      <c r="C158" s="812"/>
      <c r="D158" s="813"/>
      <c r="E158" s="813"/>
      <c r="F158" s="813"/>
      <c r="G158" s="813"/>
      <c r="H158" s="813"/>
      <c r="I158" s="813"/>
      <c r="J158" s="813"/>
      <c r="K158" s="813"/>
      <c r="L158" s="814"/>
      <c r="M158" s="273"/>
      <c r="N158" s="175"/>
    </row>
    <row r="159" spans="1:14" ht="16.5" customHeight="1">
      <c r="A159" s="175"/>
      <c r="B159" s="271"/>
      <c r="C159" s="812"/>
      <c r="D159" s="813"/>
      <c r="E159" s="813"/>
      <c r="F159" s="813"/>
      <c r="G159" s="813"/>
      <c r="H159" s="813"/>
      <c r="I159" s="813"/>
      <c r="J159" s="813"/>
      <c r="K159" s="813"/>
      <c r="L159" s="814"/>
      <c r="M159" s="273"/>
      <c r="N159" s="175"/>
    </row>
    <row r="160" spans="1:14" ht="16.5" customHeight="1">
      <c r="A160" s="175"/>
      <c r="B160" s="271"/>
      <c r="C160" s="812"/>
      <c r="D160" s="813"/>
      <c r="E160" s="813"/>
      <c r="F160" s="813"/>
      <c r="G160" s="813"/>
      <c r="H160" s="813"/>
      <c r="I160" s="813"/>
      <c r="J160" s="813"/>
      <c r="K160" s="813"/>
      <c r="L160" s="814"/>
      <c r="M160" s="273"/>
      <c r="N160" s="175"/>
    </row>
    <row r="161" spans="1:14" ht="16.5" customHeight="1" thickBot="1">
      <c r="A161" s="175"/>
      <c r="B161" s="271"/>
      <c r="C161" s="815"/>
      <c r="D161" s="816"/>
      <c r="E161" s="816"/>
      <c r="F161" s="816"/>
      <c r="G161" s="816"/>
      <c r="H161" s="816"/>
      <c r="I161" s="816"/>
      <c r="J161" s="816"/>
      <c r="K161" s="816"/>
      <c r="L161" s="817"/>
      <c r="M161" s="273"/>
      <c r="N161" s="175"/>
    </row>
    <row r="162" spans="1:14" ht="16.5" customHeight="1" thickBot="1">
      <c r="A162" s="175"/>
      <c r="B162" s="277"/>
      <c r="C162" s="278"/>
      <c r="D162" s="278"/>
      <c r="E162" s="278"/>
      <c r="F162" s="278"/>
      <c r="G162" s="278"/>
      <c r="H162" s="278"/>
      <c r="I162" s="278"/>
      <c r="J162" s="278"/>
      <c r="K162" s="278"/>
      <c r="L162" s="278"/>
      <c r="M162" s="279"/>
      <c r="N162" s="175"/>
    </row>
    <row r="163" spans="1:14">
      <c r="A163" s="175"/>
      <c r="B163" s="208"/>
      <c r="C163" s="208"/>
      <c r="D163" s="208"/>
      <c r="E163" s="208"/>
      <c r="F163" s="208"/>
      <c r="G163" s="208"/>
      <c r="H163" s="208"/>
      <c r="I163" s="208"/>
      <c r="J163" s="208"/>
      <c r="K163" s="208"/>
      <c r="L163" s="208"/>
      <c r="M163" s="208"/>
      <c r="N163" s="175"/>
    </row>
    <row r="164" spans="1:14" ht="14.4" thickBot="1">
      <c r="A164" s="175"/>
      <c r="B164" s="175"/>
      <c r="C164" s="175"/>
      <c r="D164" s="175"/>
      <c r="E164" s="175"/>
      <c r="F164" s="175"/>
      <c r="G164" s="175"/>
      <c r="H164" s="175"/>
      <c r="I164" s="175"/>
      <c r="J164" s="175"/>
      <c r="K164" s="175"/>
      <c r="L164" s="175"/>
      <c r="M164" s="175"/>
      <c r="N164" s="175"/>
    </row>
    <row r="165" spans="1:14" ht="14.4" thickBot="1">
      <c r="A165" s="175"/>
      <c r="B165" s="177"/>
      <c r="C165" s="178"/>
      <c r="D165" s="178"/>
      <c r="E165" s="178"/>
      <c r="F165" s="178"/>
      <c r="G165" s="178"/>
      <c r="H165" s="178"/>
      <c r="I165" s="178"/>
      <c r="J165" s="178"/>
      <c r="K165" s="178"/>
      <c r="L165" s="178"/>
      <c r="M165" s="179"/>
      <c r="N165" s="175"/>
    </row>
    <row r="166" spans="1:14">
      <c r="A166" s="175"/>
      <c r="B166" s="180"/>
      <c r="C166" s="211"/>
      <c r="D166" s="212"/>
      <c r="E166" s="653" t="s">
        <v>226</v>
      </c>
      <c r="F166" s="818"/>
      <c r="G166" s="654"/>
      <c r="H166" s="654"/>
      <c r="I166" s="654"/>
      <c r="J166" s="655"/>
      <c r="K166" s="212"/>
      <c r="L166" s="213"/>
      <c r="M166" s="214"/>
      <c r="N166" s="175"/>
    </row>
    <row r="167" spans="1:14" ht="14.25" customHeight="1">
      <c r="A167" s="175"/>
      <c r="B167" s="180"/>
      <c r="C167" s="215"/>
      <c r="D167" s="257"/>
      <c r="E167" s="656"/>
      <c r="F167" s="657"/>
      <c r="G167" s="657"/>
      <c r="H167" s="657"/>
      <c r="I167" s="657"/>
      <c r="J167" s="658"/>
      <c r="K167" s="188"/>
      <c r="L167" s="214"/>
      <c r="M167" s="214"/>
      <c r="N167" s="175"/>
    </row>
    <row r="168" spans="1:14" ht="14.25" customHeight="1">
      <c r="A168" s="175"/>
      <c r="B168" s="180"/>
      <c r="C168" s="215"/>
      <c r="D168" s="257"/>
      <c r="E168" s="656"/>
      <c r="F168" s="657"/>
      <c r="G168" s="657"/>
      <c r="H168" s="657"/>
      <c r="I168" s="657"/>
      <c r="J168" s="658"/>
      <c r="K168" s="188"/>
      <c r="L168" s="214"/>
      <c r="M168" s="214"/>
      <c r="N168" s="175"/>
    </row>
    <row r="169" spans="1:14" ht="21.6" thickBot="1">
      <c r="A169" s="175"/>
      <c r="B169" s="180"/>
      <c r="C169" s="216"/>
      <c r="D169" s="217"/>
      <c r="E169" s="659"/>
      <c r="F169" s="660"/>
      <c r="G169" s="660"/>
      <c r="H169" s="660"/>
      <c r="I169" s="660"/>
      <c r="J169" s="661"/>
      <c r="K169" s="217"/>
      <c r="L169" s="218"/>
      <c r="M169" s="214"/>
      <c r="N169" s="175"/>
    </row>
    <row r="170" spans="1:14" ht="16.5" customHeight="1">
      <c r="A170" s="175"/>
      <c r="B170" s="180"/>
      <c r="C170" s="258"/>
      <c r="D170" s="188"/>
      <c r="E170" s="259"/>
      <c r="F170" s="820" t="s">
        <v>225</v>
      </c>
      <c r="G170" s="820"/>
      <c r="H170" s="819" t="str">
        <f>H7</f>
        <v>LB11319</v>
      </c>
      <c r="I170" s="819"/>
      <c r="J170" s="259"/>
      <c r="K170" s="188"/>
      <c r="L170" s="188"/>
      <c r="M170" s="214"/>
      <c r="N170" s="175"/>
    </row>
    <row r="171" spans="1:14" ht="16.5" customHeight="1" thickBot="1">
      <c r="A171" s="175"/>
      <c r="B171" s="180"/>
      <c r="C171" s="662"/>
      <c r="D171" s="662"/>
      <c r="E171" s="662"/>
      <c r="F171" s="662"/>
      <c r="G171" s="662"/>
      <c r="H171" s="662"/>
      <c r="I171" s="662"/>
      <c r="J171" s="662"/>
      <c r="K171" s="662"/>
      <c r="L171" s="662"/>
      <c r="M171" s="663"/>
      <c r="N171" s="175"/>
    </row>
    <row r="172" spans="1:14" ht="16.5" customHeight="1" thickBot="1">
      <c r="A172" s="175"/>
      <c r="B172" s="595" t="s">
        <v>256</v>
      </c>
      <c r="C172" s="596"/>
      <c r="D172" s="596"/>
      <c r="E172" s="596"/>
      <c r="F172" s="596"/>
      <c r="G172" s="596"/>
      <c r="H172" s="596"/>
      <c r="I172" s="596"/>
      <c r="J172" s="596"/>
      <c r="K172" s="596"/>
      <c r="L172" s="596"/>
      <c r="M172" s="597"/>
      <c r="N172" s="175"/>
    </row>
    <row r="173" spans="1:14" ht="14.4" thickBot="1">
      <c r="A173" s="175"/>
      <c r="B173" s="268"/>
      <c r="C173" s="269"/>
      <c r="D173" s="269"/>
      <c r="E173" s="269"/>
      <c r="F173" s="269"/>
      <c r="G173" s="269"/>
      <c r="H173" s="269"/>
      <c r="I173" s="269"/>
      <c r="J173" s="269"/>
      <c r="K173" s="269"/>
      <c r="L173" s="269"/>
      <c r="M173" s="270"/>
      <c r="N173" s="175"/>
    </row>
    <row r="174" spans="1:14">
      <c r="A174" s="175"/>
      <c r="B174" s="271"/>
      <c r="C174" s="810"/>
      <c r="D174" s="800"/>
      <c r="E174" s="800"/>
      <c r="F174" s="800"/>
      <c r="G174" s="800"/>
      <c r="H174" s="800"/>
      <c r="I174" s="800"/>
      <c r="J174" s="800"/>
      <c r="K174" s="800"/>
      <c r="L174" s="811"/>
      <c r="M174" s="272"/>
      <c r="N174" s="175"/>
    </row>
    <row r="175" spans="1:14" ht="16.5" customHeight="1">
      <c r="A175" s="175"/>
      <c r="B175" s="271"/>
      <c r="C175" s="812"/>
      <c r="D175" s="813"/>
      <c r="E175" s="813"/>
      <c r="F175" s="813"/>
      <c r="G175" s="813"/>
      <c r="H175" s="813"/>
      <c r="I175" s="813"/>
      <c r="J175" s="813"/>
      <c r="K175" s="813"/>
      <c r="L175" s="814"/>
      <c r="M175" s="272"/>
      <c r="N175" s="175"/>
    </row>
    <row r="176" spans="1:14" ht="16.5" customHeight="1">
      <c r="A176" s="175"/>
      <c r="B176" s="271"/>
      <c r="C176" s="812"/>
      <c r="D176" s="813"/>
      <c r="E176" s="813"/>
      <c r="F176" s="813"/>
      <c r="G176" s="813"/>
      <c r="H176" s="813"/>
      <c r="I176" s="813"/>
      <c r="J176" s="813"/>
      <c r="K176" s="813"/>
      <c r="L176" s="814"/>
      <c r="M176" s="273"/>
      <c r="N176" s="175"/>
    </row>
    <row r="177" spans="1:14" ht="16.5" customHeight="1">
      <c r="A177" s="175"/>
      <c r="B177" s="271"/>
      <c r="C177" s="812"/>
      <c r="D177" s="813"/>
      <c r="E177" s="813"/>
      <c r="F177" s="813"/>
      <c r="G177" s="813"/>
      <c r="H177" s="813"/>
      <c r="I177" s="813"/>
      <c r="J177" s="813"/>
      <c r="K177" s="813"/>
      <c r="L177" s="814"/>
      <c r="M177" s="273"/>
      <c r="N177" s="175"/>
    </row>
    <row r="178" spans="1:14" ht="16.5" customHeight="1">
      <c r="A178" s="175"/>
      <c r="B178" s="271"/>
      <c r="C178" s="812"/>
      <c r="D178" s="813"/>
      <c r="E178" s="813"/>
      <c r="F178" s="813"/>
      <c r="G178" s="813"/>
      <c r="H178" s="813"/>
      <c r="I178" s="813"/>
      <c r="J178" s="813"/>
      <c r="K178" s="813"/>
      <c r="L178" s="814"/>
      <c r="M178" s="273"/>
      <c r="N178" s="175"/>
    </row>
    <row r="179" spans="1:14" ht="16.5" customHeight="1">
      <c r="A179" s="175"/>
      <c r="B179" s="271"/>
      <c r="C179" s="812"/>
      <c r="D179" s="813"/>
      <c r="E179" s="813"/>
      <c r="F179" s="813"/>
      <c r="G179" s="813"/>
      <c r="H179" s="813"/>
      <c r="I179" s="813"/>
      <c r="J179" s="813"/>
      <c r="K179" s="813"/>
      <c r="L179" s="814"/>
      <c r="M179" s="273"/>
      <c r="N179" s="175"/>
    </row>
    <row r="180" spans="1:14" ht="16.5" customHeight="1">
      <c r="A180" s="175"/>
      <c r="B180" s="271"/>
      <c r="C180" s="812"/>
      <c r="D180" s="813"/>
      <c r="E180" s="813"/>
      <c r="F180" s="813"/>
      <c r="G180" s="813"/>
      <c r="H180" s="813"/>
      <c r="I180" s="813"/>
      <c r="J180" s="813"/>
      <c r="K180" s="813"/>
      <c r="L180" s="814"/>
      <c r="M180" s="273"/>
      <c r="N180" s="175"/>
    </row>
    <row r="181" spans="1:14" ht="16.5" customHeight="1">
      <c r="A181" s="175"/>
      <c r="B181" s="271"/>
      <c r="C181" s="812"/>
      <c r="D181" s="813"/>
      <c r="E181" s="813"/>
      <c r="F181" s="813"/>
      <c r="G181" s="813"/>
      <c r="H181" s="813"/>
      <c r="I181" s="813"/>
      <c r="J181" s="813"/>
      <c r="K181" s="813"/>
      <c r="L181" s="814"/>
      <c r="M181" s="273"/>
      <c r="N181" s="175"/>
    </row>
    <row r="182" spans="1:14" ht="16.5" customHeight="1">
      <c r="A182" s="175"/>
      <c r="B182" s="271"/>
      <c r="C182" s="812"/>
      <c r="D182" s="813"/>
      <c r="E182" s="813"/>
      <c r="F182" s="813"/>
      <c r="G182" s="813"/>
      <c r="H182" s="813"/>
      <c r="I182" s="813"/>
      <c r="J182" s="813"/>
      <c r="K182" s="813"/>
      <c r="L182" s="814"/>
      <c r="M182" s="273"/>
      <c r="N182" s="175"/>
    </row>
    <row r="183" spans="1:14" ht="16.5" customHeight="1">
      <c r="A183" s="175"/>
      <c r="B183" s="271"/>
      <c r="C183" s="812"/>
      <c r="D183" s="813"/>
      <c r="E183" s="813"/>
      <c r="F183" s="813"/>
      <c r="G183" s="813"/>
      <c r="H183" s="813"/>
      <c r="I183" s="813"/>
      <c r="J183" s="813"/>
      <c r="K183" s="813"/>
      <c r="L183" s="814"/>
      <c r="M183" s="273"/>
      <c r="N183" s="175"/>
    </row>
    <row r="184" spans="1:14" ht="16.5" customHeight="1">
      <c r="A184" s="175"/>
      <c r="B184" s="271"/>
      <c r="C184" s="812"/>
      <c r="D184" s="813"/>
      <c r="E184" s="813"/>
      <c r="F184" s="813"/>
      <c r="G184" s="813"/>
      <c r="H184" s="813"/>
      <c r="I184" s="813"/>
      <c r="J184" s="813"/>
      <c r="K184" s="813"/>
      <c r="L184" s="814"/>
      <c r="M184" s="274"/>
      <c r="N184" s="175"/>
    </row>
    <row r="185" spans="1:14" ht="16.5" customHeight="1">
      <c r="A185" s="175"/>
      <c r="B185" s="271"/>
      <c r="C185" s="812"/>
      <c r="D185" s="813"/>
      <c r="E185" s="813"/>
      <c r="F185" s="813"/>
      <c r="G185" s="813"/>
      <c r="H185" s="813"/>
      <c r="I185" s="813"/>
      <c r="J185" s="813"/>
      <c r="K185" s="813"/>
      <c r="L185" s="814"/>
      <c r="M185" s="272"/>
      <c r="N185" s="175"/>
    </row>
    <row r="186" spans="1:14" ht="16.5" customHeight="1">
      <c r="A186" s="175"/>
      <c r="B186" s="271"/>
      <c r="C186" s="812"/>
      <c r="D186" s="813"/>
      <c r="E186" s="813"/>
      <c r="F186" s="813"/>
      <c r="G186" s="813"/>
      <c r="H186" s="813"/>
      <c r="I186" s="813"/>
      <c r="J186" s="813"/>
      <c r="K186" s="813"/>
      <c r="L186" s="814"/>
      <c r="M186" s="272"/>
      <c r="N186" s="175"/>
    </row>
    <row r="187" spans="1:14" ht="16.5" customHeight="1">
      <c r="A187" s="175"/>
      <c r="B187" s="271"/>
      <c r="C187" s="812"/>
      <c r="D187" s="813"/>
      <c r="E187" s="813"/>
      <c r="F187" s="813"/>
      <c r="G187" s="813"/>
      <c r="H187" s="813"/>
      <c r="I187" s="813"/>
      <c r="J187" s="813"/>
      <c r="K187" s="813"/>
      <c r="L187" s="814"/>
      <c r="M187" s="273"/>
      <c r="N187" s="175"/>
    </row>
    <row r="188" spans="1:14" ht="16.5" customHeight="1">
      <c r="A188" s="175"/>
      <c r="B188" s="271"/>
      <c r="C188" s="812"/>
      <c r="D188" s="813"/>
      <c r="E188" s="813"/>
      <c r="F188" s="813"/>
      <c r="G188" s="813"/>
      <c r="H188" s="813"/>
      <c r="I188" s="813"/>
      <c r="J188" s="813"/>
      <c r="K188" s="813"/>
      <c r="L188" s="814"/>
      <c r="M188" s="273"/>
      <c r="N188" s="175"/>
    </row>
    <row r="189" spans="1:14" ht="16.5" customHeight="1">
      <c r="A189" s="175"/>
      <c r="B189" s="271"/>
      <c r="C189" s="812"/>
      <c r="D189" s="813"/>
      <c r="E189" s="813"/>
      <c r="F189" s="813"/>
      <c r="G189" s="813"/>
      <c r="H189" s="813"/>
      <c r="I189" s="813"/>
      <c r="J189" s="813"/>
      <c r="K189" s="813"/>
      <c r="L189" s="814"/>
      <c r="M189" s="274"/>
      <c r="N189" s="175"/>
    </row>
    <row r="190" spans="1:14" ht="16.5" customHeight="1">
      <c r="A190" s="175"/>
      <c r="B190" s="275"/>
      <c r="C190" s="812"/>
      <c r="D190" s="813"/>
      <c r="E190" s="813"/>
      <c r="F190" s="813"/>
      <c r="G190" s="813"/>
      <c r="H190" s="813"/>
      <c r="I190" s="813"/>
      <c r="J190" s="813"/>
      <c r="K190" s="813"/>
      <c r="L190" s="814"/>
      <c r="M190" s="276"/>
      <c r="N190" s="175"/>
    </row>
    <row r="191" spans="1:14" ht="16.5" customHeight="1">
      <c r="A191" s="175"/>
      <c r="B191" s="275"/>
      <c r="C191" s="812"/>
      <c r="D191" s="813"/>
      <c r="E191" s="813"/>
      <c r="F191" s="813"/>
      <c r="G191" s="813"/>
      <c r="H191" s="813"/>
      <c r="I191" s="813"/>
      <c r="J191" s="813"/>
      <c r="K191" s="813"/>
      <c r="L191" s="814"/>
      <c r="M191" s="276"/>
      <c r="N191" s="175"/>
    </row>
    <row r="192" spans="1:14" ht="16.5" customHeight="1">
      <c r="A192" s="175"/>
      <c r="B192" s="275"/>
      <c r="C192" s="812"/>
      <c r="D192" s="813"/>
      <c r="E192" s="813"/>
      <c r="F192" s="813"/>
      <c r="G192" s="813"/>
      <c r="H192" s="813"/>
      <c r="I192" s="813"/>
      <c r="J192" s="813"/>
      <c r="K192" s="813"/>
      <c r="L192" s="814"/>
      <c r="M192" s="276"/>
      <c r="N192" s="175"/>
    </row>
    <row r="193" spans="1:14" ht="16.5" customHeight="1">
      <c r="A193" s="175"/>
      <c r="B193" s="271"/>
      <c r="C193" s="812"/>
      <c r="D193" s="813"/>
      <c r="E193" s="813"/>
      <c r="F193" s="813"/>
      <c r="G193" s="813"/>
      <c r="H193" s="813"/>
      <c r="I193" s="813"/>
      <c r="J193" s="813"/>
      <c r="K193" s="813"/>
      <c r="L193" s="814"/>
      <c r="M193" s="272"/>
      <c r="N193" s="175"/>
    </row>
    <row r="194" spans="1:14" ht="7.5" customHeight="1">
      <c r="A194" s="175"/>
      <c r="B194" s="271"/>
      <c r="C194" s="812"/>
      <c r="D194" s="813"/>
      <c r="E194" s="813"/>
      <c r="F194" s="813"/>
      <c r="G194" s="813"/>
      <c r="H194" s="813"/>
      <c r="I194" s="813"/>
      <c r="J194" s="813"/>
      <c r="K194" s="813"/>
      <c r="L194" s="814"/>
      <c r="M194" s="272"/>
      <c r="N194" s="175"/>
    </row>
    <row r="195" spans="1:14" ht="16.5" customHeight="1">
      <c r="A195" s="175"/>
      <c r="B195" s="271"/>
      <c r="C195" s="812"/>
      <c r="D195" s="813"/>
      <c r="E195" s="813"/>
      <c r="F195" s="813"/>
      <c r="G195" s="813"/>
      <c r="H195" s="813"/>
      <c r="I195" s="813"/>
      <c r="J195" s="813"/>
      <c r="K195" s="813"/>
      <c r="L195" s="814"/>
      <c r="M195" s="272"/>
      <c r="N195" s="175"/>
    </row>
    <row r="196" spans="1:14" ht="16.5" customHeight="1">
      <c r="A196" s="175"/>
      <c r="B196" s="271"/>
      <c r="C196" s="812"/>
      <c r="D196" s="813"/>
      <c r="E196" s="813"/>
      <c r="F196" s="813"/>
      <c r="G196" s="813"/>
      <c r="H196" s="813"/>
      <c r="I196" s="813"/>
      <c r="J196" s="813"/>
      <c r="K196" s="813"/>
      <c r="L196" s="814"/>
      <c r="M196" s="273"/>
      <c r="N196" s="175"/>
    </row>
    <row r="197" spans="1:14" ht="16.5" customHeight="1">
      <c r="A197" s="175"/>
      <c r="B197" s="271"/>
      <c r="C197" s="812"/>
      <c r="D197" s="813"/>
      <c r="E197" s="813"/>
      <c r="F197" s="813"/>
      <c r="G197" s="813"/>
      <c r="H197" s="813"/>
      <c r="I197" s="813"/>
      <c r="J197" s="813"/>
      <c r="K197" s="813"/>
      <c r="L197" s="814"/>
      <c r="M197" s="273"/>
      <c r="N197" s="175"/>
    </row>
    <row r="198" spans="1:14" ht="16.5" customHeight="1">
      <c r="A198" s="175"/>
      <c r="B198" s="271"/>
      <c r="C198" s="812"/>
      <c r="D198" s="813"/>
      <c r="E198" s="813"/>
      <c r="F198" s="813"/>
      <c r="G198" s="813"/>
      <c r="H198" s="813"/>
      <c r="I198" s="813"/>
      <c r="J198" s="813"/>
      <c r="K198" s="813"/>
      <c r="L198" s="814"/>
      <c r="M198" s="272"/>
      <c r="N198" s="175"/>
    </row>
    <row r="199" spans="1:14" ht="16.5" customHeight="1">
      <c r="A199" s="175"/>
      <c r="B199" s="271"/>
      <c r="C199" s="812"/>
      <c r="D199" s="813"/>
      <c r="E199" s="813"/>
      <c r="F199" s="813"/>
      <c r="G199" s="813"/>
      <c r="H199" s="813"/>
      <c r="I199" s="813"/>
      <c r="J199" s="813"/>
      <c r="K199" s="813"/>
      <c r="L199" s="814"/>
      <c r="M199" s="272"/>
      <c r="N199" s="175"/>
    </row>
    <row r="200" spans="1:14" ht="16.5" customHeight="1">
      <c r="A200" s="175"/>
      <c r="B200" s="271"/>
      <c r="C200" s="812"/>
      <c r="D200" s="813"/>
      <c r="E200" s="813"/>
      <c r="F200" s="813"/>
      <c r="G200" s="813"/>
      <c r="H200" s="813"/>
      <c r="I200" s="813"/>
      <c r="J200" s="813"/>
      <c r="K200" s="813"/>
      <c r="L200" s="814"/>
      <c r="M200" s="272"/>
      <c r="N200" s="175"/>
    </row>
    <row r="201" spans="1:14" ht="16.5" customHeight="1">
      <c r="A201" s="175"/>
      <c r="B201" s="271"/>
      <c r="C201" s="812"/>
      <c r="D201" s="813"/>
      <c r="E201" s="813"/>
      <c r="F201" s="813"/>
      <c r="G201" s="813"/>
      <c r="H201" s="813"/>
      <c r="I201" s="813"/>
      <c r="J201" s="813"/>
      <c r="K201" s="813"/>
      <c r="L201" s="814"/>
      <c r="M201" s="272"/>
      <c r="N201" s="175"/>
    </row>
    <row r="202" spans="1:14" ht="16.5" customHeight="1">
      <c r="A202" s="175"/>
      <c r="B202" s="271"/>
      <c r="C202" s="812"/>
      <c r="D202" s="813"/>
      <c r="E202" s="813"/>
      <c r="F202" s="813"/>
      <c r="G202" s="813"/>
      <c r="H202" s="813"/>
      <c r="I202" s="813"/>
      <c r="J202" s="813"/>
      <c r="K202" s="813"/>
      <c r="L202" s="814"/>
      <c r="M202" s="273"/>
      <c r="N202" s="175"/>
    </row>
    <row r="203" spans="1:14" ht="16.5" customHeight="1">
      <c r="A203" s="175"/>
      <c r="B203" s="271"/>
      <c r="C203" s="812"/>
      <c r="D203" s="813"/>
      <c r="E203" s="813"/>
      <c r="F203" s="813"/>
      <c r="G203" s="813"/>
      <c r="H203" s="813"/>
      <c r="I203" s="813"/>
      <c r="J203" s="813"/>
      <c r="K203" s="813"/>
      <c r="L203" s="814"/>
      <c r="M203" s="273"/>
      <c r="N203" s="175"/>
    </row>
    <row r="204" spans="1:14" ht="16.5" customHeight="1">
      <c r="A204" s="175"/>
      <c r="B204" s="271"/>
      <c r="C204" s="812"/>
      <c r="D204" s="813"/>
      <c r="E204" s="813"/>
      <c r="F204" s="813"/>
      <c r="G204" s="813"/>
      <c r="H204" s="813"/>
      <c r="I204" s="813"/>
      <c r="J204" s="813"/>
      <c r="K204" s="813"/>
      <c r="L204" s="814"/>
      <c r="M204" s="273"/>
      <c r="N204" s="175"/>
    </row>
    <row r="205" spans="1:14" ht="16.5" customHeight="1">
      <c r="A205" s="175"/>
      <c r="B205" s="271"/>
      <c r="C205" s="812"/>
      <c r="D205" s="813"/>
      <c r="E205" s="813"/>
      <c r="F205" s="813"/>
      <c r="G205" s="813"/>
      <c r="H205" s="813"/>
      <c r="I205" s="813"/>
      <c r="J205" s="813"/>
      <c r="K205" s="813"/>
      <c r="L205" s="814"/>
      <c r="M205" s="273"/>
      <c r="N205" s="175"/>
    </row>
    <row r="206" spans="1:14" ht="16.5" customHeight="1">
      <c r="A206" s="175"/>
      <c r="B206" s="271"/>
      <c r="C206" s="812"/>
      <c r="D206" s="813"/>
      <c r="E206" s="813"/>
      <c r="F206" s="813"/>
      <c r="G206" s="813"/>
      <c r="H206" s="813"/>
      <c r="I206" s="813"/>
      <c r="J206" s="813"/>
      <c r="K206" s="813"/>
      <c r="L206" s="814"/>
      <c r="M206" s="273"/>
      <c r="N206" s="175"/>
    </row>
    <row r="207" spans="1:14" ht="16.5" customHeight="1">
      <c r="A207" s="175"/>
      <c r="B207" s="271"/>
      <c r="C207" s="812"/>
      <c r="D207" s="813"/>
      <c r="E207" s="813"/>
      <c r="F207" s="813"/>
      <c r="G207" s="813"/>
      <c r="H207" s="813"/>
      <c r="I207" s="813"/>
      <c r="J207" s="813"/>
      <c r="K207" s="813"/>
      <c r="L207" s="814"/>
      <c r="M207" s="273"/>
      <c r="N207" s="175"/>
    </row>
    <row r="208" spans="1:14" ht="16.5" customHeight="1">
      <c r="A208" s="175"/>
      <c r="B208" s="271"/>
      <c r="C208" s="812"/>
      <c r="D208" s="813"/>
      <c r="E208" s="813"/>
      <c r="F208" s="813"/>
      <c r="G208" s="813"/>
      <c r="H208" s="813"/>
      <c r="I208" s="813"/>
      <c r="J208" s="813"/>
      <c r="K208" s="813"/>
      <c r="L208" s="814"/>
      <c r="M208" s="273"/>
      <c r="N208" s="175"/>
    </row>
    <row r="209" spans="1:14" ht="16.5" customHeight="1">
      <c r="A209" s="175"/>
      <c r="B209" s="271"/>
      <c r="C209" s="812"/>
      <c r="D209" s="813"/>
      <c r="E209" s="813"/>
      <c r="F209" s="813"/>
      <c r="G209" s="813"/>
      <c r="H209" s="813"/>
      <c r="I209" s="813"/>
      <c r="J209" s="813"/>
      <c r="K209" s="813"/>
      <c r="L209" s="814"/>
      <c r="M209" s="272"/>
      <c r="N209" s="175"/>
    </row>
    <row r="210" spans="1:14" ht="16.5" customHeight="1">
      <c r="A210" s="175"/>
      <c r="B210" s="271"/>
      <c r="C210" s="812"/>
      <c r="D210" s="813"/>
      <c r="E210" s="813"/>
      <c r="F210" s="813"/>
      <c r="G210" s="813"/>
      <c r="H210" s="813"/>
      <c r="I210" s="813"/>
      <c r="J210" s="813"/>
      <c r="K210" s="813"/>
      <c r="L210" s="814"/>
      <c r="M210" s="272"/>
      <c r="N210" s="175"/>
    </row>
    <row r="211" spans="1:14" ht="16.5" customHeight="1">
      <c r="A211" s="175"/>
      <c r="B211" s="271"/>
      <c r="C211" s="812"/>
      <c r="D211" s="813"/>
      <c r="E211" s="813"/>
      <c r="F211" s="813"/>
      <c r="G211" s="813"/>
      <c r="H211" s="813"/>
      <c r="I211" s="813"/>
      <c r="J211" s="813"/>
      <c r="K211" s="813"/>
      <c r="L211" s="814"/>
      <c r="M211" s="272"/>
      <c r="N211" s="175"/>
    </row>
    <row r="212" spans="1:14" ht="16.5" customHeight="1">
      <c r="A212" s="175"/>
      <c r="B212" s="271"/>
      <c r="C212" s="812"/>
      <c r="D212" s="813"/>
      <c r="E212" s="813"/>
      <c r="F212" s="813"/>
      <c r="G212" s="813"/>
      <c r="H212" s="813"/>
      <c r="I212" s="813"/>
      <c r="J212" s="813"/>
      <c r="K212" s="813"/>
      <c r="L212" s="814"/>
      <c r="M212" s="273"/>
      <c r="N212" s="175"/>
    </row>
    <row r="213" spans="1:14" ht="16.5" customHeight="1">
      <c r="A213" s="175"/>
      <c r="B213" s="271"/>
      <c r="C213" s="812"/>
      <c r="D213" s="813"/>
      <c r="E213" s="813"/>
      <c r="F213" s="813"/>
      <c r="G213" s="813"/>
      <c r="H213" s="813"/>
      <c r="I213" s="813"/>
      <c r="J213" s="813"/>
      <c r="K213" s="813"/>
      <c r="L213" s="814"/>
      <c r="M213" s="273"/>
      <c r="N213" s="175"/>
    </row>
    <row r="214" spans="1:14" ht="16.5" customHeight="1">
      <c r="A214" s="175"/>
      <c r="B214" s="271"/>
      <c r="C214" s="812"/>
      <c r="D214" s="813"/>
      <c r="E214" s="813"/>
      <c r="F214" s="813"/>
      <c r="G214" s="813"/>
      <c r="H214" s="813"/>
      <c r="I214" s="813"/>
      <c r="J214" s="813"/>
      <c r="K214" s="813"/>
      <c r="L214" s="814"/>
      <c r="M214" s="273"/>
      <c r="N214" s="175"/>
    </row>
    <row r="215" spans="1:14" ht="16.5" customHeight="1">
      <c r="A215" s="175"/>
      <c r="B215" s="271"/>
      <c r="C215" s="812"/>
      <c r="D215" s="813"/>
      <c r="E215" s="813"/>
      <c r="F215" s="813"/>
      <c r="G215" s="813"/>
      <c r="H215" s="813"/>
      <c r="I215" s="813"/>
      <c r="J215" s="813"/>
      <c r="K215" s="813"/>
      <c r="L215" s="814"/>
      <c r="M215" s="273"/>
      <c r="N215" s="175"/>
    </row>
    <row r="216" spans="1:14" ht="16.5" customHeight="1">
      <c r="A216" s="175"/>
      <c r="B216" s="271"/>
      <c r="C216" s="812"/>
      <c r="D216" s="813"/>
      <c r="E216" s="813"/>
      <c r="F216" s="813"/>
      <c r="G216" s="813"/>
      <c r="H216" s="813"/>
      <c r="I216" s="813"/>
      <c r="J216" s="813"/>
      <c r="K216" s="813"/>
      <c r="L216" s="814"/>
      <c r="M216" s="273"/>
      <c r="N216" s="175"/>
    </row>
    <row r="217" spans="1:14" ht="16.5" customHeight="1">
      <c r="A217" s="175"/>
      <c r="B217" s="271"/>
      <c r="C217" s="812"/>
      <c r="D217" s="813"/>
      <c r="E217" s="813"/>
      <c r="F217" s="813"/>
      <c r="G217" s="813"/>
      <c r="H217" s="813"/>
      <c r="I217" s="813"/>
      <c r="J217" s="813"/>
      <c r="K217" s="813"/>
      <c r="L217" s="814"/>
      <c r="M217" s="273"/>
      <c r="N217" s="175"/>
    </row>
    <row r="218" spans="1:14" ht="16.5" customHeight="1">
      <c r="A218" s="175"/>
      <c r="B218" s="271"/>
      <c r="C218" s="812"/>
      <c r="D218" s="813"/>
      <c r="E218" s="813"/>
      <c r="F218" s="813"/>
      <c r="G218" s="813"/>
      <c r="H218" s="813"/>
      <c r="I218" s="813"/>
      <c r="J218" s="813"/>
      <c r="K218" s="813"/>
      <c r="L218" s="814"/>
      <c r="M218" s="273"/>
      <c r="N218" s="175"/>
    </row>
    <row r="219" spans="1:14" ht="16.5" customHeight="1">
      <c r="A219" s="175"/>
      <c r="B219" s="271"/>
      <c r="C219" s="812"/>
      <c r="D219" s="813"/>
      <c r="E219" s="813"/>
      <c r="F219" s="813"/>
      <c r="G219" s="813"/>
      <c r="H219" s="813"/>
      <c r="I219" s="813"/>
      <c r="J219" s="813"/>
      <c r="K219" s="813"/>
      <c r="L219" s="814"/>
      <c r="M219" s="273"/>
      <c r="N219" s="175"/>
    </row>
    <row r="220" spans="1:14" ht="16.5" customHeight="1">
      <c r="A220" s="175"/>
      <c r="B220" s="271"/>
      <c r="C220" s="812"/>
      <c r="D220" s="813"/>
      <c r="E220" s="813"/>
      <c r="F220" s="813"/>
      <c r="G220" s="813"/>
      <c r="H220" s="813"/>
      <c r="I220" s="813"/>
      <c r="J220" s="813"/>
      <c r="K220" s="813"/>
      <c r="L220" s="814"/>
      <c r="M220" s="274"/>
      <c r="N220" s="175"/>
    </row>
    <row r="221" spans="1:14" ht="8.25" customHeight="1">
      <c r="A221" s="175"/>
      <c r="B221" s="271"/>
      <c r="C221" s="812"/>
      <c r="D221" s="813"/>
      <c r="E221" s="813"/>
      <c r="F221" s="813"/>
      <c r="G221" s="813"/>
      <c r="H221" s="813"/>
      <c r="I221" s="813"/>
      <c r="J221" s="813"/>
      <c r="K221" s="813"/>
      <c r="L221" s="814"/>
      <c r="M221" s="272"/>
      <c r="N221" s="175"/>
    </row>
    <row r="222" spans="1:14" ht="16.5" customHeight="1">
      <c r="A222" s="175"/>
      <c r="B222" s="271"/>
      <c r="C222" s="812"/>
      <c r="D222" s="813"/>
      <c r="E222" s="813"/>
      <c r="F222" s="813"/>
      <c r="G222" s="813"/>
      <c r="H222" s="813"/>
      <c r="I222" s="813"/>
      <c r="J222" s="813"/>
      <c r="K222" s="813"/>
      <c r="L222" s="814"/>
      <c r="M222" s="272"/>
      <c r="N222" s="175"/>
    </row>
    <row r="223" spans="1:14" ht="16.5" customHeight="1">
      <c r="A223" s="175"/>
      <c r="B223" s="271"/>
      <c r="C223" s="812"/>
      <c r="D223" s="813"/>
      <c r="E223" s="813"/>
      <c r="F223" s="813"/>
      <c r="G223" s="813"/>
      <c r="H223" s="813"/>
      <c r="I223" s="813"/>
      <c r="J223" s="813"/>
      <c r="K223" s="813"/>
      <c r="L223" s="814"/>
      <c r="M223" s="273"/>
      <c r="N223" s="175"/>
    </row>
    <row r="224" spans="1:14" ht="16.5" customHeight="1">
      <c r="A224" s="175"/>
      <c r="B224" s="271"/>
      <c r="C224" s="812"/>
      <c r="D224" s="813"/>
      <c r="E224" s="813"/>
      <c r="F224" s="813"/>
      <c r="G224" s="813"/>
      <c r="H224" s="813"/>
      <c r="I224" s="813"/>
      <c r="J224" s="813"/>
      <c r="K224" s="813"/>
      <c r="L224" s="814"/>
      <c r="M224" s="273"/>
      <c r="N224" s="175"/>
    </row>
    <row r="225" spans="1:14" ht="16.5" customHeight="1">
      <c r="A225" s="175"/>
      <c r="B225" s="271"/>
      <c r="C225" s="812"/>
      <c r="D225" s="813"/>
      <c r="E225" s="813"/>
      <c r="F225" s="813"/>
      <c r="G225" s="813"/>
      <c r="H225" s="813"/>
      <c r="I225" s="813"/>
      <c r="J225" s="813"/>
      <c r="K225" s="813"/>
      <c r="L225" s="814"/>
      <c r="M225" s="274"/>
      <c r="N225" s="175"/>
    </row>
    <row r="226" spans="1:14" ht="16.5" customHeight="1">
      <c r="A226" s="175"/>
      <c r="B226" s="275"/>
      <c r="C226" s="812"/>
      <c r="D226" s="813"/>
      <c r="E226" s="813"/>
      <c r="F226" s="813"/>
      <c r="G226" s="813"/>
      <c r="H226" s="813"/>
      <c r="I226" s="813"/>
      <c r="J226" s="813"/>
      <c r="K226" s="813"/>
      <c r="L226" s="814"/>
      <c r="M226" s="276"/>
      <c r="N226" s="175"/>
    </row>
    <row r="227" spans="1:14" ht="16.5" customHeight="1">
      <c r="A227" s="175"/>
      <c r="B227" s="275"/>
      <c r="C227" s="812"/>
      <c r="D227" s="813"/>
      <c r="E227" s="813"/>
      <c r="F227" s="813"/>
      <c r="G227" s="813"/>
      <c r="H227" s="813"/>
      <c r="I227" s="813"/>
      <c r="J227" s="813"/>
      <c r="K227" s="813"/>
      <c r="L227" s="814"/>
      <c r="M227" s="276"/>
      <c r="N227" s="175"/>
    </row>
    <row r="228" spans="1:14" ht="16.5" customHeight="1">
      <c r="A228" s="175"/>
      <c r="B228" s="275"/>
      <c r="C228" s="812"/>
      <c r="D228" s="813"/>
      <c r="E228" s="813"/>
      <c r="F228" s="813"/>
      <c r="G228" s="813"/>
      <c r="H228" s="813"/>
      <c r="I228" s="813"/>
      <c r="J228" s="813"/>
      <c r="K228" s="813"/>
      <c r="L228" s="814"/>
      <c r="M228" s="276"/>
      <c r="N228" s="175"/>
    </row>
    <row r="229" spans="1:14" ht="16.5" customHeight="1">
      <c r="A229" s="175"/>
      <c r="B229" s="271"/>
      <c r="C229" s="812"/>
      <c r="D229" s="813"/>
      <c r="E229" s="813"/>
      <c r="F229" s="813"/>
      <c r="G229" s="813"/>
      <c r="H229" s="813"/>
      <c r="I229" s="813"/>
      <c r="J229" s="813"/>
      <c r="K229" s="813"/>
      <c r="L229" s="814"/>
      <c r="M229" s="272"/>
      <c r="N229" s="175"/>
    </row>
    <row r="230" spans="1:14" ht="16.5" customHeight="1">
      <c r="A230" s="175"/>
      <c r="B230" s="271"/>
      <c r="C230" s="812"/>
      <c r="D230" s="813"/>
      <c r="E230" s="813"/>
      <c r="F230" s="813"/>
      <c r="G230" s="813"/>
      <c r="H230" s="813"/>
      <c r="I230" s="813"/>
      <c r="J230" s="813"/>
      <c r="K230" s="813"/>
      <c r="L230" s="814"/>
      <c r="M230" s="272"/>
      <c r="N230" s="175"/>
    </row>
    <row r="231" spans="1:14" ht="16.5" customHeight="1">
      <c r="A231" s="175"/>
      <c r="B231" s="271"/>
      <c r="C231" s="812"/>
      <c r="D231" s="813"/>
      <c r="E231" s="813"/>
      <c r="F231" s="813"/>
      <c r="G231" s="813"/>
      <c r="H231" s="813"/>
      <c r="I231" s="813"/>
      <c r="J231" s="813"/>
      <c r="K231" s="813"/>
      <c r="L231" s="814"/>
      <c r="M231" s="272"/>
      <c r="N231" s="175"/>
    </row>
    <row r="232" spans="1:14" ht="16.5" customHeight="1">
      <c r="A232" s="175"/>
      <c r="B232" s="271"/>
      <c r="C232" s="812"/>
      <c r="D232" s="813"/>
      <c r="E232" s="813"/>
      <c r="F232" s="813"/>
      <c r="G232" s="813"/>
      <c r="H232" s="813"/>
      <c r="I232" s="813"/>
      <c r="J232" s="813"/>
      <c r="K232" s="813"/>
      <c r="L232" s="814"/>
      <c r="M232" s="273"/>
      <c r="N232" s="175"/>
    </row>
    <row r="233" spans="1:14" ht="16.5" customHeight="1">
      <c r="A233" s="175"/>
      <c r="B233" s="271"/>
      <c r="C233" s="812"/>
      <c r="D233" s="813"/>
      <c r="E233" s="813"/>
      <c r="F233" s="813"/>
      <c r="G233" s="813"/>
      <c r="H233" s="813"/>
      <c r="I233" s="813"/>
      <c r="J233" s="813"/>
      <c r="K233" s="813"/>
      <c r="L233" s="814"/>
      <c r="M233" s="273"/>
      <c r="N233" s="175"/>
    </row>
    <row r="234" spans="1:14" ht="16.5" customHeight="1">
      <c r="A234" s="175"/>
      <c r="B234" s="271"/>
      <c r="C234" s="812"/>
      <c r="D234" s="813"/>
      <c r="E234" s="813"/>
      <c r="F234" s="813"/>
      <c r="G234" s="813"/>
      <c r="H234" s="813"/>
      <c r="I234" s="813"/>
      <c r="J234" s="813"/>
      <c r="K234" s="813"/>
      <c r="L234" s="814"/>
      <c r="M234" s="272"/>
      <c r="N234" s="175"/>
    </row>
    <row r="235" spans="1:14" ht="16.5" customHeight="1">
      <c r="A235" s="175"/>
      <c r="B235" s="271"/>
      <c r="C235" s="812"/>
      <c r="D235" s="813"/>
      <c r="E235" s="813"/>
      <c r="F235" s="813"/>
      <c r="G235" s="813"/>
      <c r="H235" s="813"/>
      <c r="I235" s="813"/>
      <c r="J235" s="813"/>
      <c r="K235" s="813"/>
      <c r="L235" s="814"/>
      <c r="M235" s="272"/>
      <c r="N235" s="175"/>
    </row>
    <row r="236" spans="1:14" ht="16.5" customHeight="1">
      <c r="A236" s="175"/>
      <c r="B236" s="271"/>
      <c r="C236" s="812"/>
      <c r="D236" s="813"/>
      <c r="E236" s="813"/>
      <c r="F236" s="813"/>
      <c r="G236" s="813"/>
      <c r="H236" s="813"/>
      <c r="I236" s="813"/>
      <c r="J236" s="813"/>
      <c r="K236" s="813"/>
      <c r="L236" s="814"/>
      <c r="M236" s="272"/>
      <c r="N236" s="175"/>
    </row>
    <row r="237" spans="1:14" ht="16.5" customHeight="1">
      <c r="A237" s="175"/>
      <c r="B237" s="271"/>
      <c r="C237" s="812"/>
      <c r="D237" s="813"/>
      <c r="E237" s="813"/>
      <c r="F237" s="813"/>
      <c r="G237" s="813"/>
      <c r="H237" s="813"/>
      <c r="I237" s="813"/>
      <c r="J237" s="813"/>
      <c r="K237" s="813"/>
      <c r="L237" s="814"/>
      <c r="M237" s="272"/>
      <c r="N237" s="175"/>
    </row>
    <row r="238" spans="1:14" ht="16.5" customHeight="1">
      <c r="A238" s="175"/>
      <c r="B238" s="271"/>
      <c r="C238" s="812"/>
      <c r="D238" s="813"/>
      <c r="E238" s="813"/>
      <c r="F238" s="813"/>
      <c r="G238" s="813"/>
      <c r="H238" s="813"/>
      <c r="I238" s="813"/>
      <c r="J238" s="813"/>
      <c r="K238" s="813"/>
      <c r="L238" s="814"/>
      <c r="M238" s="273"/>
      <c r="N238" s="175"/>
    </row>
    <row r="239" spans="1:14" ht="16.5" customHeight="1">
      <c r="A239" s="175"/>
      <c r="B239" s="271"/>
      <c r="C239" s="812"/>
      <c r="D239" s="813"/>
      <c r="E239" s="813"/>
      <c r="F239" s="813"/>
      <c r="G239" s="813"/>
      <c r="H239" s="813"/>
      <c r="I239" s="813"/>
      <c r="J239" s="813"/>
      <c r="K239" s="813"/>
      <c r="L239" s="814"/>
      <c r="M239" s="273"/>
      <c r="N239" s="175"/>
    </row>
    <row r="240" spans="1:14" ht="16.5" customHeight="1">
      <c r="A240" s="175"/>
      <c r="B240" s="271"/>
      <c r="C240" s="812"/>
      <c r="D240" s="813"/>
      <c r="E240" s="813"/>
      <c r="F240" s="813"/>
      <c r="G240" s="813"/>
      <c r="H240" s="813"/>
      <c r="I240" s="813"/>
      <c r="J240" s="813"/>
      <c r="K240" s="813"/>
      <c r="L240" s="814"/>
      <c r="M240" s="273"/>
      <c r="N240" s="175"/>
    </row>
    <row r="241" spans="1:14" ht="16.5" customHeight="1">
      <c r="A241" s="175"/>
      <c r="B241" s="271"/>
      <c r="C241" s="812"/>
      <c r="D241" s="813"/>
      <c r="E241" s="813"/>
      <c r="F241" s="813"/>
      <c r="G241" s="813"/>
      <c r="H241" s="813"/>
      <c r="I241" s="813"/>
      <c r="J241" s="813"/>
      <c r="K241" s="813"/>
      <c r="L241" s="814"/>
      <c r="M241" s="273"/>
      <c r="N241" s="175"/>
    </row>
    <row r="242" spans="1:14" ht="16.5" customHeight="1">
      <c r="A242" s="175"/>
      <c r="B242" s="271"/>
      <c r="C242" s="812"/>
      <c r="D242" s="813"/>
      <c r="E242" s="813"/>
      <c r="F242" s="813"/>
      <c r="G242" s="813"/>
      <c r="H242" s="813"/>
      <c r="I242" s="813"/>
      <c r="J242" s="813"/>
      <c r="K242" s="813"/>
      <c r="L242" s="814"/>
      <c r="M242" s="273"/>
      <c r="N242" s="175"/>
    </row>
    <row r="243" spans="1:14" ht="16.5" customHeight="1">
      <c r="A243" s="175"/>
      <c r="B243" s="271"/>
      <c r="C243" s="812"/>
      <c r="D243" s="813"/>
      <c r="E243" s="813"/>
      <c r="F243" s="813"/>
      <c r="G243" s="813"/>
      <c r="H243" s="813"/>
      <c r="I243" s="813"/>
      <c r="J243" s="813"/>
      <c r="K243" s="813"/>
      <c r="L243" s="814"/>
      <c r="M243" s="273"/>
      <c r="N243" s="175"/>
    </row>
    <row r="244" spans="1:14" ht="16.5" customHeight="1" thickBot="1">
      <c r="A244" s="175"/>
      <c r="B244" s="271"/>
      <c r="C244" s="815"/>
      <c r="D244" s="816"/>
      <c r="E244" s="816"/>
      <c r="F244" s="816"/>
      <c r="G244" s="816"/>
      <c r="H244" s="816"/>
      <c r="I244" s="816"/>
      <c r="J244" s="816"/>
      <c r="K244" s="816"/>
      <c r="L244" s="817"/>
      <c r="M244" s="273"/>
      <c r="N244" s="175"/>
    </row>
    <row r="245" spans="1:14" ht="16.5" customHeight="1" thickBot="1">
      <c r="A245" s="175"/>
      <c r="B245" s="277"/>
      <c r="C245" s="278"/>
      <c r="D245" s="278"/>
      <c r="E245" s="278"/>
      <c r="F245" s="278"/>
      <c r="G245" s="278"/>
      <c r="H245" s="278"/>
      <c r="I245" s="278"/>
      <c r="J245" s="278"/>
      <c r="K245" s="278"/>
      <c r="L245" s="278"/>
      <c r="M245" s="279"/>
      <c r="N245" s="175"/>
    </row>
    <row r="246" spans="1:14">
      <c r="A246" s="175"/>
      <c r="B246" s="208"/>
      <c r="C246" s="208"/>
      <c r="D246" s="208"/>
      <c r="E246" s="208"/>
      <c r="F246" s="208"/>
      <c r="G246" s="208"/>
      <c r="H246" s="208"/>
      <c r="I246" s="208"/>
      <c r="J246" s="208"/>
      <c r="K246" s="208"/>
      <c r="L246" s="208"/>
      <c r="M246" s="208"/>
      <c r="N246" s="175"/>
    </row>
  </sheetData>
  <mergeCells count="18">
    <mergeCell ref="C11:L79"/>
    <mergeCell ref="C92:L161"/>
    <mergeCell ref="C174:L244"/>
    <mergeCell ref="E166:J169"/>
    <mergeCell ref="F170:G170"/>
    <mergeCell ref="H170:I170"/>
    <mergeCell ref="C171:M171"/>
    <mergeCell ref="B172:M172"/>
    <mergeCell ref="E84:J87"/>
    <mergeCell ref="F88:G88"/>
    <mergeCell ref="H88:I88"/>
    <mergeCell ref="C89:M89"/>
    <mergeCell ref="B90:M90"/>
    <mergeCell ref="E3:J6"/>
    <mergeCell ref="F7:G7"/>
    <mergeCell ref="H7:I7"/>
    <mergeCell ref="C8:M8"/>
    <mergeCell ref="B9:M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1" max="13" man="1"/>
    <brk id="163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22" shapeId="8193" r:id="rId4">
          <objectPr defaultSize="0" autoPict="0" r:id="rId5">
            <anchor moveWithCells="1">
              <from>
                <xdr:col>1</xdr:col>
                <xdr:colOff>182880</xdr:colOff>
                <xdr:row>10</xdr:row>
                <xdr:rowOff>7620</xdr:rowOff>
              </from>
              <to>
                <xdr:col>11</xdr:col>
                <xdr:colOff>1036320</xdr:colOff>
                <xdr:row>61</xdr:row>
                <xdr:rowOff>213360</xdr:rowOff>
              </to>
            </anchor>
          </objectPr>
        </oleObject>
      </mc:Choice>
      <mc:Fallback>
        <oleObject progId="AutoCAD.Drawing.22" shapeId="8193" r:id="rId4"/>
      </mc:Fallback>
    </mc:AlternateContent>
    <mc:AlternateContent xmlns:mc="http://schemas.openxmlformats.org/markup-compatibility/2006">
      <mc:Choice Requires="x14">
        <oleObject progId="AutoCAD.Drawing.22" shapeId="8194" r:id="rId6">
          <objectPr defaultSize="0" autoPict="0" r:id="rId7">
            <anchor moveWithCells="1">
              <from>
                <xdr:col>2</xdr:col>
                <xdr:colOff>22860</xdr:colOff>
                <xdr:row>91</xdr:row>
                <xdr:rowOff>0</xdr:rowOff>
              </from>
              <to>
                <xdr:col>11</xdr:col>
                <xdr:colOff>1036320</xdr:colOff>
                <xdr:row>142</xdr:row>
                <xdr:rowOff>22860</xdr:rowOff>
              </to>
            </anchor>
          </objectPr>
        </oleObject>
      </mc:Choice>
      <mc:Fallback>
        <oleObject progId="AutoCAD.Drawing.22" shapeId="8194" r:id="rId6"/>
      </mc:Fallback>
    </mc:AlternateContent>
    <mc:AlternateContent xmlns:mc="http://schemas.openxmlformats.org/markup-compatibility/2006">
      <mc:Choice Requires="x14">
        <oleObject progId="AutoCAD.Drawing.22" shapeId="8195" r:id="rId8">
          <objectPr defaultSize="0" autoPict="0" r:id="rId9">
            <anchor moveWithCells="1">
              <from>
                <xdr:col>2</xdr:col>
                <xdr:colOff>7620</xdr:colOff>
                <xdr:row>173</xdr:row>
                <xdr:rowOff>7620</xdr:rowOff>
              </from>
              <to>
                <xdr:col>11</xdr:col>
                <xdr:colOff>1036320</xdr:colOff>
                <xdr:row>225</xdr:row>
                <xdr:rowOff>182880</xdr:rowOff>
              </to>
            </anchor>
          </objectPr>
        </oleObject>
      </mc:Choice>
      <mc:Fallback>
        <oleObject progId="AutoCAD.Drawing.22" shapeId="8195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35" zoomScaleNormal="100" zoomScaleSheetLayoutView="100" workbookViewId="0">
      <selection activeCell="L45" sqref="L45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39"/>
      <c r="L3" s="946"/>
      <c r="M3" s="947"/>
      <c r="N3" s="233"/>
      <c r="O3" s="233"/>
    </row>
    <row r="4" spans="1:15" ht="17.399999999999999">
      <c r="A4" s="223"/>
      <c r="B4" s="180"/>
      <c r="C4" s="215"/>
      <c r="D4" s="470"/>
      <c r="E4" s="940"/>
      <c r="F4" s="941"/>
      <c r="G4" s="941"/>
      <c r="H4" s="941"/>
      <c r="I4" s="941"/>
      <c r="J4" s="941"/>
      <c r="K4" s="942"/>
      <c r="L4" s="948"/>
      <c r="M4" s="949"/>
      <c r="N4" s="233"/>
      <c r="O4" s="233"/>
    </row>
    <row r="5" spans="1:15" ht="17.399999999999999">
      <c r="A5" s="223"/>
      <c r="B5" s="180"/>
      <c r="C5" s="215"/>
      <c r="D5" s="470"/>
      <c r="E5" s="940"/>
      <c r="F5" s="941"/>
      <c r="G5" s="941"/>
      <c r="H5" s="941"/>
      <c r="I5" s="941"/>
      <c r="J5" s="941"/>
      <c r="K5" s="942"/>
      <c r="L5" s="948"/>
      <c r="M5" s="949"/>
      <c r="N5" s="233"/>
      <c r="O5" s="233"/>
    </row>
    <row r="6" spans="1:15" ht="21.6" thickBot="1">
      <c r="A6" s="223"/>
      <c r="B6" s="180"/>
      <c r="C6" s="216"/>
      <c r="D6" s="218"/>
      <c r="E6" s="943"/>
      <c r="F6" s="944"/>
      <c r="G6" s="944"/>
      <c r="H6" s="944"/>
      <c r="I6" s="944"/>
      <c r="J6" s="944"/>
      <c r="K6" s="945"/>
      <c r="L6" s="950"/>
      <c r="M6" s="951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LB11319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1018</v>
      </c>
      <c r="D9" s="904" t="s">
        <v>1019</v>
      </c>
      <c r="E9" s="905"/>
      <c r="F9" s="929" t="s">
        <v>558</v>
      </c>
      <c r="G9" s="930"/>
      <c r="H9" s="905"/>
      <c r="I9" s="937" t="s">
        <v>1020</v>
      </c>
      <c r="J9" s="938"/>
      <c r="K9" s="510" t="s">
        <v>1021</v>
      </c>
      <c r="L9" s="508" t="s">
        <v>1031</v>
      </c>
      <c r="M9" s="528" t="s">
        <v>1032</v>
      </c>
      <c r="N9" s="465"/>
      <c r="O9" s="465"/>
    </row>
    <row r="10" spans="1:15" ht="22.5" customHeight="1">
      <c r="A10" s="462"/>
      <c r="B10" s="462"/>
      <c r="C10" s="511">
        <v>1</v>
      </c>
      <c r="D10" s="906" t="s">
        <v>1022</v>
      </c>
      <c r="E10" s="907"/>
      <c r="F10" s="931" t="s">
        <v>560</v>
      </c>
      <c r="G10" s="932"/>
      <c r="H10" s="933"/>
      <c r="I10" s="931" t="s">
        <v>560</v>
      </c>
      <c r="J10" s="933"/>
      <c r="K10" s="512" t="s">
        <v>1023</v>
      </c>
      <c r="L10" s="513">
        <f>COUNTIF('C.Antenna &amp; RRU information'!$F$50:$I$50,"6 Port")</f>
        <v>3</v>
      </c>
      <c r="M10" s="903" t="s">
        <v>1036</v>
      </c>
      <c r="N10" s="465"/>
      <c r="O10" s="465"/>
    </row>
    <row r="11" spans="1:15" ht="22.5" customHeight="1">
      <c r="A11" s="462"/>
      <c r="B11" s="462"/>
      <c r="C11" s="504">
        <v>2</v>
      </c>
      <c r="D11" s="908"/>
      <c r="E11" s="909"/>
      <c r="F11" s="918" t="s">
        <v>561</v>
      </c>
      <c r="G11" s="919"/>
      <c r="H11" s="920"/>
      <c r="I11" s="918" t="s">
        <v>561</v>
      </c>
      <c r="J11" s="920"/>
      <c r="K11" s="514" t="s">
        <v>1023</v>
      </c>
      <c r="L11" s="515">
        <f>COUNTIF('C.Antenna &amp; RRU information'!$F$50:$I$50,"10 Port")</f>
        <v>0</v>
      </c>
      <c r="M11" s="902"/>
      <c r="N11" s="465"/>
      <c r="O11" s="465"/>
    </row>
    <row r="12" spans="1:15" ht="22.5" customHeight="1">
      <c r="A12" s="462"/>
      <c r="B12" s="462"/>
      <c r="C12" s="504">
        <v>3</v>
      </c>
      <c r="D12" s="910" t="s">
        <v>834</v>
      </c>
      <c r="E12" s="911"/>
      <c r="F12" s="918" t="s">
        <v>314</v>
      </c>
      <c r="G12" s="919"/>
      <c r="H12" s="920"/>
      <c r="I12" s="918" t="s">
        <v>314</v>
      </c>
      <c r="J12" s="920"/>
      <c r="K12" s="516" t="s">
        <v>1024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12"/>
      <c r="E13" s="913"/>
      <c r="F13" s="918" t="s">
        <v>562</v>
      </c>
      <c r="G13" s="919"/>
      <c r="H13" s="920"/>
      <c r="I13" s="918" t="s">
        <v>563</v>
      </c>
      <c r="J13" s="920"/>
      <c r="K13" s="516" t="s">
        <v>1025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12"/>
      <c r="E14" s="913"/>
      <c r="F14" s="918" t="s">
        <v>315</v>
      </c>
      <c r="G14" s="919"/>
      <c r="H14" s="920"/>
      <c r="I14" s="918" t="s">
        <v>315</v>
      </c>
      <c r="J14" s="920"/>
      <c r="K14" s="516" t="s">
        <v>1024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12"/>
      <c r="E15" s="913"/>
      <c r="F15" s="918" t="s">
        <v>564</v>
      </c>
      <c r="G15" s="919"/>
      <c r="H15" s="920"/>
      <c r="I15" s="918" t="s">
        <v>565</v>
      </c>
      <c r="J15" s="920"/>
      <c r="K15" s="516" t="s">
        <v>1024</v>
      </c>
      <c r="L15" s="517"/>
      <c r="M15" s="903" t="s">
        <v>1036</v>
      </c>
      <c r="N15" s="465"/>
      <c r="O15" s="465"/>
    </row>
    <row r="16" spans="1:15" ht="22.5" customHeight="1">
      <c r="A16" s="462"/>
      <c r="B16" s="462"/>
      <c r="C16" s="504">
        <v>7</v>
      </c>
      <c r="D16" s="912"/>
      <c r="E16" s="913"/>
      <c r="F16" s="918" t="s">
        <v>564</v>
      </c>
      <c r="G16" s="919"/>
      <c r="H16" s="920"/>
      <c r="I16" s="918" t="s">
        <v>566</v>
      </c>
      <c r="J16" s="920"/>
      <c r="K16" s="516" t="s">
        <v>1024</v>
      </c>
      <c r="L16" s="517"/>
      <c r="M16" s="902"/>
      <c r="N16" s="465"/>
      <c r="O16" s="465"/>
    </row>
    <row r="17" spans="1:15" ht="22.5" customHeight="1">
      <c r="A17" s="462"/>
      <c r="B17" s="462"/>
      <c r="C17" s="504">
        <v>8</v>
      </c>
      <c r="D17" s="912"/>
      <c r="E17" s="913"/>
      <c r="F17" s="918" t="s">
        <v>567</v>
      </c>
      <c r="G17" s="919"/>
      <c r="H17" s="920"/>
      <c r="I17" s="918" t="s">
        <v>568</v>
      </c>
      <c r="J17" s="920"/>
      <c r="K17" s="516" t="s">
        <v>1024</v>
      </c>
      <c r="L17" s="517"/>
      <c r="M17" s="916" t="s">
        <v>1036</v>
      </c>
      <c r="N17" s="465"/>
      <c r="O17" s="465"/>
    </row>
    <row r="18" spans="1:15" ht="22.5" customHeight="1">
      <c r="A18" s="462"/>
      <c r="B18" s="462"/>
      <c r="C18" s="504">
        <v>9</v>
      </c>
      <c r="D18" s="912"/>
      <c r="E18" s="913"/>
      <c r="F18" s="918" t="s">
        <v>569</v>
      </c>
      <c r="G18" s="919"/>
      <c r="H18" s="920"/>
      <c r="I18" s="918" t="s">
        <v>570</v>
      </c>
      <c r="J18" s="920"/>
      <c r="K18" s="516" t="s">
        <v>1024</v>
      </c>
      <c r="L18" s="517"/>
      <c r="M18" s="917"/>
      <c r="N18" s="465"/>
      <c r="O18" s="465"/>
    </row>
    <row r="19" spans="1:15" ht="22.5" customHeight="1">
      <c r="A19" s="462"/>
      <c r="B19" s="462"/>
      <c r="C19" s="504">
        <v>10</v>
      </c>
      <c r="D19" s="912"/>
      <c r="E19" s="913"/>
      <c r="F19" s="918" t="s">
        <v>571</v>
      </c>
      <c r="G19" s="919"/>
      <c r="H19" s="920"/>
      <c r="I19" s="918" t="s">
        <v>572</v>
      </c>
      <c r="J19" s="920"/>
      <c r="K19" s="516" t="s">
        <v>1024</v>
      </c>
      <c r="L19" s="517"/>
      <c r="M19" s="917"/>
      <c r="N19" s="465"/>
      <c r="O19" s="465"/>
    </row>
    <row r="20" spans="1:15" ht="22.5" customHeight="1">
      <c r="A20" s="462"/>
      <c r="B20" s="462"/>
      <c r="C20" s="504">
        <v>11</v>
      </c>
      <c r="D20" s="912"/>
      <c r="E20" s="913"/>
      <c r="F20" s="918" t="s">
        <v>573</v>
      </c>
      <c r="G20" s="919"/>
      <c r="H20" s="920"/>
      <c r="I20" s="918" t="s">
        <v>574</v>
      </c>
      <c r="J20" s="920"/>
      <c r="K20" s="516" t="s">
        <v>1024</v>
      </c>
      <c r="L20" s="517"/>
      <c r="M20" s="917"/>
      <c r="N20" s="465"/>
      <c r="O20" s="465"/>
    </row>
    <row r="21" spans="1:15" ht="22.5" customHeight="1">
      <c r="A21" s="462"/>
      <c r="B21" s="462"/>
      <c r="C21" s="504">
        <v>12</v>
      </c>
      <c r="D21" s="908"/>
      <c r="E21" s="909"/>
      <c r="F21" s="918" t="s">
        <v>575</v>
      </c>
      <c r="G21" s="919"/>
      <c r="H21" s="920"/>
      <c r="I21" s="918" t="s">
        <v>576</v>
      </c>
      <c r="J21" s="920"/>
      <c r="K21" s="516" t="s">
        <v>1025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10" t="s">
        <v>835</v>
      </c>
      <c r="E22" s="911"/>
      <c r="F22" s="918" t="s">
        <v>316</v>
      </c>
      <c r="G22" s="919"/>
      <c r="H22" s="920"/>
      <c r="I22" s="918" t="s">
        <v>316</v>
      </c>
      <c r="J22" s="920"/>
      <c r="K22" s="516" t="s">
        <v>1024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12"/>
      <c r="E23" s="913"/>
      <c r="F23" s="918" t="s">
        <v>577</v>
      </c>
      <c r="G23" s="919"/>
      <c r="H23" s="920"/>
      <c r="I23" s="918" t="s">
        <v>578</v>
      </c>
      <c r="J23" s="920"/>
      <c r="K23" s="516" t="s">
        <v>1024</v>
      </c>
      <c r="L23" s="518">
        <f>COUNTIF(L22,"3")</f>
        <v>0</v>
      </c>
      <c r="M23" s="901" t="s">
        <v>1036</v>
      </c>
      <c r="N23" s="465"/>
      <c r="O23" s="465"/>
    </row>
    <row r="24" spans="1:15" ht="22.5" customHeight="1">
      <c r="A24" s="462"/>
      <c r="B24" s="462"/>
      <c r="C24" s="504">
        <v>15</v>
      </c>
      <c r="D24" s="912"/>
      <c r="E24" s="913"/>
      <c r="F24" s="918" t="s">
        <v>579</v>
      </c>
      <c r="G24" s="919"/>
      <c r="H24" s="920"/>
      <c r="I24" s="918" t="s">
        <v>580</v>
      </c>
      <c r="J24" s="920"/>
      <c r="K24" s="516" t="s">
        <v>1024</v>
      </c>
      <c r="L24" s="518">
        <f>COUNTIF(L22,"2")</f>
        <v>0</v>
      </c>
      <c r="M24" s="902"/>
      <c r="N24" s="465"/>
      <c r="O24" s="465"/>
    </row>
    <row r="25" spans="1:15" ht="22.5" customHeight="1">
      <c r="A25" s="462"/>
      <c r="B25" s="462"/>
      <c r="C25" s="504">
        <v>16</v>
      </c>
      <c r="D25" s="912"/>
      <c r="E25" s="913"/>
      <c r="F25" s="918" t="s">
        <v>581</v>
      </c>
      <c r="G25" s="919"/>
      <c r="H25" s="920"/>
      <c r="I25" s="918" t="s">
        <v>582</v>
      </c>
      <c r="J25" s="920"/>
      <c r="K25" s="516" t="s">
        <v>1024</v>
      </c>
      <c r="L25" s="518">
        <f>COUNTIF(L22,"1")</f>
        <v>0</v>
      </c>
      <c r="M25" s="902"/>
      <c r="N25" s="465"/>
      <c r="O25" s="465"/>
    </row>
    <row r="26" spans="1:15" ht="22.5" customHeight="1">
      <c r="A26" s="462"/>
      <c r="B26" s="462"/>
      <c r="C26" s="504">
        <v>17</v>
      </c>
      <c r="D26" s="912"/>
      <c r="E26" s="913"/>
      <c r="F26" s="918" t="s">
        <v>318</v>
      </c>
      <c r="G26" s="919"/>
      <c r="H26" s="920"/>
      <c r="I26" s="918" t="s">
        <v>318</v>
      </c>
      <c r="J26" s="920"/>
      <c r="K26" s="516" t="s">
        <v>1024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12"/>
      <c r="E27" s="913"/>
      <c r="F27" s="918" t="s">
        <v>564</v>
      </c>
      <c r="G27" s="919"/>
      <c r="H27" s="920"/>
      <c r="I27" s="918" t="s">
        <v>565</v>
      </c>
      <c r="J27" s="920"/>
      <c r="K27" s="516" t="s">
        <v>1024</v>
      </c>
      <c r="L27" s="518">
        <f>COUNTIF('C.Antenna &amp; RRU information'!$F$103:$I$103,"3")</f>
        <v>0</v>
      </c>
      <c r="M27" s="903" t="s">
        <v>1036</v>
      </c>
      <c r="N27" s="465"/>
      <c r="O27" s="465"/>
    </row>
    <row r="28" spans="1:15" ht="22.5" customHeight="1">
      <c r="A28" s="462"/>
      <c r="B28" s="462"/>
      <c r="C28" s="504">
        <v>19</v>
      </c>
      <c r="D28" s="912"/>
      <c r="E28" s="913"/>
      <c r="F28" s="918" t="s">
        <v>992</v>
      </c>
      <c r="G28" s="919"/>
      <c r="H28" s="920"/>
      <c r="I28" s="918" t="s">
        <v>566</v>
      </c>
      <c r="J28" s="920"/>
      <c r="K28" s="516" t="s">
        <v>1024</v>
      </c>
      <c r="L28" s="518">
        <f>COUNTIF('C.Antenna &amp; RRU information'!$F$103:$I$103,"5")</f>
        <v>0</v>
      </c>
      <c r="M28" s="902"/>
      <c r="N28" s="465"/>
      <c r="O28" s="465"/>
    </row>
    <row r="29" spans="1:15" ht="22.5" customHeight="1">
      <c r="A29" s="462"/>
      <c r="B29" s="462"/>
      <c r="C29" s="504">
        <v>20</v>
      </c>
      <c r="D29" s="912"/>
      <c r="E29" s="913"/>
      <c r="F29" s="918" t="s">
        <v>583</v>
      </c>
      <c r="G29" s="919"/>
      <c r="H29" s="920"/>
      <c r="I29" s="918" t="s">
        <v>568</v>
      </c>
      <c r="J29" s="920"/>
      <c r="K29" s="516" t="s">
        <v>1024</v>
      </c>
      <c r="L29" s="518">
        <f>COUNTIF('C.Antenna &amp; RRU information'!$F$104:$I$104,"100")</f>
        <v>0</v>
      </c>
      <c r="M29" s="901" t="s">
        <v>1036</v>
      </c>
      <c r="N29" s="465"/>
      <c r="O29" s="465"/>
    </row>
    <row r="30" spans="1:15" ht="22.5" customHeight="1">
      <c r="A30" s="462"/>
      <c r="B30" s="462"/>
      <c r="C30" s="504">
        <v>21</v>
      </c>
      <c r="D30" s="912"/>
      <c r="E30" s="913"/>
      <c r="F30" s="918" t="s">
        <v>584</v>
      </c>
      <c r="G30" s="919"/>
      <c r="H30" s="920"/>
      <c r="I30" s="918" t="s">
        <v>570</v>
      </c>
      <c r="J30" s="920"/>
      <c r="K30" s="516" t="s">
        <v>1024</v>
      </c>
      <c r="L30" s="518">
        <f>COUNTIF('C.Antenna &amp; RRU information'!$F$104:$I$104,"75")</f>
        <v>0</v>
      </c>
      <c r="M30" s="902"/>
      <c r="N30" s="465"/>
      <c r="O30" s="465"/>
    </row>
    <row r="31" spans="1:15" ht="22.5" customHeight="1">
      <c r="A31" s="462"/>
      <c r="B31" s="462"/>
      <c r="C31" s="504">
        <v>22</v>
      </c>
      <c r="D31" s="912"/>
      <c r="E31" s="913"/>
      <c r="F31" s="918" t="s">
        <v>585</v>
      </c>
      <c r="G31" s="919"/>
      <c r="H31" s="920"/>
      <c r="I31" s="918" t="s">
        <v>572</v>
      </c>
      <c r="J31" s="920"/>
      <c r="K31" s="516" t="s">
        <v>1024</v>
      </c>
      <c r="L31" s="518">
        <f>COUNTIF('C.Antenna &amp; RRU information'!$F$104:$I$104,"50")</f>
        <v>0</v>
      </c>
      <c r="M31" s="902"/>
      <c r="N31" s="465"/>
      <c r="O31" s="465"/>
    </row>
    <row r="32" spans="1:15" ht="22.5" customHeight="1">
      <c r="A32" s="462"/>
      <c r="B32" s="462"/>
      <c r="C32" s="504">
        <v>23</v>
      </c>
      <c r="D32" s="912"/>
      <c r="E32" s="913"/>
      <c r="F32" s="918" t="s">
        <v>586</v>
      </c>
      <c r="G32" s="919"/>
      <c r="H32" s="920"/>
      <c r="I32" s="918" t="s">
        <v>574</v>
      </c>
      <c r="J32" s="920"/>
      <c r="K32" s="516" t="s">
        <v>1024</v>
      </c>
      <c r="L32" s="518">
        <f>COUNTIF('C.Antenna &amp; RRU information'!$F$104:$I$104,"25")</f>
        <v>0</v>
      </c>
      <c r="M32" s="902"/>
      <c r="N32" s="465"/>
      <c r="O32" s="465"/>
    </row>
    <row r="33" spans="1:17" ht="22.5" customHeight="1">
      <c r="A33" s="462"/>
      <c r="B33" s="462"/>
      <c r="C33" s="504">
        <v>24</v>
      </c>
      <c r="D33" s="908"/>
      <c r="E33" s="909"/>
      <c r="F33" s="918" t="s">
        <v>587</v>
      </c>
      <c r="G33" s="919"/>
      <c r="H33" s="920"/>
      <c r="I33" s="918" t="s">
        <v>576</v>
      </c>
      <c r="J33" s="920"/>
      <c r="K33" s="516" t="s">
        <v>1025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14" t="s">
        <v>1026</v>
      </c>
      <c r="E34" s="915"/>
      <c r="F34" s="918" t="s">
        <v>588</v>
      </c>
      <c r="G34" s="919"/>
      <c r="H34" s="920"/>
      <c r="I34" s="918" t="s">
        <v>588</v>
      </c>
      <c r="J34" s="920"/>
      <c r="K34" s="516" t="s">
        <v>1024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10" t="s">
        <v>1027</v>
      </c>
      <c r="E35" s="921"/>
      <c r="F35" s="918" t="s">
        <v>589</v>
      </c>
      <c r="G35" s="919"/>
      <c r="H35" s="920"/>
      <c r="I35" s="918" t="s">
        <v>590</v>
      </c>
      <c r="J35" s="920"/>
      <c r="K35" s="516" t="s">
        <v>1024</v>
      </c>
      <c r="L35" s="519"/>
      <c r="M35" s="901" t="s">
        <v>1036</v>
      </c>
      <c r="N35" s="465"/>
      <c r="O35" s="465"/>
    </row>
    <row r="36" spans="1:17" ht="22.5" customHeight="1">
      <c r="A36" s="462"/>
      <c r="B36" s="462"/>
      <c r="C36" s="504">
        <v>27</v>
      </c>
      <c r="D36" s="922"/>
      <c r="E36" s="923"/>
      <c r="F36" s="918" t="s">
        <v>591</v>
      </c>
      <c r="G36" s="919"/>
      <c r="H36" s="920"/>
      <c r="I36" s="918" t="s">
        <v>592</v>
      </c>
      <c r="J36" s="920"/>
      <c r="K36" s="516" t="s">
        <v>1024</v>
      </c>
      <c r="L36" s="519"/>
      <c r="M36" s="902"/>
      <c r="N36" s="465"/>
      <c r="O36" s="465"/>
    </row>
    <row r="37" spans="1:17" ht="22.5" customHeight="1">
      <c r="A37" s="462"/>
      <c r="B37" s="462"/>
      <c r="C37" s="504">
        <v>28</v>
      </c>
      <c r="D37" s="924"/>
      <c r="E37" s="925"/>
      <c r="F37" s="918" t="s">
        <v>593</v>
      </c>
      <c r="G37" s="919"/>
      <c r="H37" s="920"/>
      <c r="I37" s="918" t="s">
        <v>836</v>
      </c>
      <c r="J37" s="920"/>
      <c r="K37" s="516" t="s">
        <v>1024</v>
      </c>
      <c r="L37" s="518">
        <v>1</v>
      </c>
      <c r="M37" s="902"/>
      <c r="N37" s="465"/>
      <c r="O37" s="465"/>
    </row>
    <row r="38" spans="1:17" ht="22.5" customHeight="1">
      <c r="A38" s="462"/>
      <c r="B38" s="462"/>
      <c r="C38" s="504">
        <v>29</v>
      </c>
      <c r="D38" s="910" t="s">
        <v>1028</v>
      </c>
      <c r="E38" s="921"/>
      <c r="F38" s="918" t="s">
        <v>594</v>
      </c>
      <c r="G38" s="919"/>
      <c r="H38" s="920"/>
      <c r="I38" s="918" t="s">
        <v>595</v>
      </c>
      <c r="J38" s="920"/>
      <c r="K38" s="516" t="s">
        <v>1025</v>
      </c>
      <c r="L38" s="518">
        <f>SUM(IF(B.Power!$F$30="3-phase",B.Power!$J$109,0))+SUM(IF(B.Power!$F$30="3-phase",B.Power!$K$33*L40,0))</f>
        <v>8</v>
      </c>
      <c r="M38" s="903" t="s">
        <v>1036</v>
      </c>
      <c r="N38" s="465"/>
      <c r="O38" s="465"/>
    </row>
    <row r="39" spans="1:17" ht="22.5" customHeight="1">
      <c r="A39" s="462"/>
      <c r="B39" s="462"/>
      <c r="C39" s="504">
        <v>30</v>
      </c>
      <c r="D39" s="924"/>
      <c r="E39" s="925"/>
      <c r="F39" s="918" t="s">
        <v>596</v>
      </c>
      <c r="G39" s="919"/>
      <c r="H39" s="920"/>
      <c r="I39" s="918" t="s">
        <v>597</v>
      </c>
      <c r="J39" s="920"/>
      <c r="K39" s="516" t="s">
        <v>1025</v>
      </c>
      <c r="L39" s="518">
        <f>SUM(IF(B.Power!$F$30="1-phase",B.Power!$J$109,0))+SUM(IF(B.Power!$F$30="1-phase",B.Power!$K$33*L40,0))</f>
        <v>0</v>
      </c>
      <c r="M39" s="902"/>
      <c r="N39" s="465"/>
      <c r="O39" s="465"/>
    </row>
    <row r="40" spans="1:17" ht="33" customHeight="1">
      <c r="A40" s="462"/>
      <c r="B40" s="462"/>
      <c r="C40" s="504">
        <v>31</v>
      </c>
      <c r="D40" s="914" t="s">
        <v>1029</v>
      </c>
      <c r="E40" s="926"/>
      <c r="F40" s="918" t="s">
        <v>598</v>
      </c>
      <c r="G40" s="919"/>
      <c r="H40" s="920"/>
      <c r="I40" s="918" t="s">
        <v>598</v>
      </c>
      <c r="J40" s="920"/>
      <c r="K40" s="516" t="s">
        <v>1024</v>
      </c>
      <c r="L40" s="519"/>
      <c r="M40" s="529"/>
      <c r="N40" s="465"/>
      <c r="O40" s="465"/>
      <c r="Q40" s="523" t="s">
        <v>1033</v>
      </c>
    </row>
    <row r="41" spans="1:17" ht="22.5" customHeight="1">
      <c r="A41" s="462"/>
      <c r="B41" s="462"/>
      <c r="C41" s="504">
        <v>32</v>
      </c>
      <c r="D41" s="910" t="s">
        <v>1030</v>
      </c>
      <c r="E41" s="911"/>
      <c r="F41" s="918" t="s">
        <v>599</v>
      </c>
      <c r="G41" s="919"/>
      <c r="H41" s="920"/>
      <c r="I41" s="918" t="s">
        <v>600</v>
      </c>
      <c r="J41" s="920"/>
      <c r="K41" s="516" t="s">
        <v>1024</v>
      </c>
      <c r="L41" s="519"/>
      <c r="M41" s="529"/>
      <c r="N41" s="465"/>
      <c r="O41" s="465"/>
      <c r="Q41" s="386" t="s">
        <v>1017</v>
      </c>
    </row>
    <row r="42" spans="1:17" ht="22.5" customHeight="1">
      <c r="A42" s="462"/>
      <c r="B42" s="462"/>
      <c r="C42" s="504">
        <v>33</v>
      </c>
      <c r="D42" s="912"/>
      <c r="E42" s="913"/>
      <c r="F42" s="918" t="s">
        <v>601</v>
      </c>
      <c r="G42" s="919"/>
      <c r="H42" s="920"/>
      <c r="I42" s="918" t="s">
        <v>602</v>
      </c>
      <c r="J42" s="920"/>
      <c r="K42" s="516" t="s">
        <v>1024</v>
      </c>
      <c r="L42" s="519"/>
      <c r="M42" s="529"/>
      <c r="N42" s="465"/>
      <c r="O42" s="465"/>
      <c r="Q42" s="386" t="s">
        <v>1016</v>
      </c>
    </row>
    <row r="43" spans="1:17" ht="22.5" customHeight="1">
      <c r="A43" s="462"/>
      <c r="B43" s="462"/>
      <c r="C43" s="504">
        <v>34</v>
      </c>
      <c r="D43" s="912"/>
      <c r="E43" s="913"/>
      <c r="F43" s="918" t="s">
        <v>603</v>
      </c>
      <c r="G43" s="919"/>
      <c r="H43" s="920"/>
      <c r="I43" s="918" t="s">
        <v>604</v>
      </c>
      <c r="J43" s="920"/>
      <c r="K43" s="516" t="s">
        <v>1025</v>
      </c>
      <c r="L43" s="519" t="s">
        <v>1071</v>
      </c>
      <c r="M43" s="529"/>
      <c r="N43" s="465"/>
      <c r="O43" s="465"/>
      <c r="Q43" s="523" t="s">
        <v>1034</v>
      </c>
    </row>
    <row r="44" spans="1:17" ht="22.5" customHeight="1">
      <c r="A44" s="462"/>
      <c r="B44" s="462"/>
      <c r="C44" s="504">
        <v>35</v>
      </c>
      <c r="D44" s="912"/>
      <c r="E44" s="913"/>
      <c r="F44" s="918" t="s">
        <v>605</v>
      </c>
      <c r="G44" s="919"/>
      <c r="H44" s="920"/>
      <c r="I44" s="918" t="s">
        <v>606</v>
      </c>
      <c r="J44" s="920"/>
      <c r="K44" s="516" t="s">
        <v>1025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12"/>
      <c r="E45" s="913"/>
      <c r="F45" s="918" t="s">
        <v>607</v>
      </c>
      <c r="G45" s="919"/>
      <c r="H45" s="920"/>
      <c r="I45" s="918" t="s">
        <v>608</v>
      </c>
      <c r="J45" s="920"/>
      <c r="K45" s="516" t="s">
        <v>1024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12"/>
      <c r="E46" s="913"/>
      <c r="F46" s="918" t="s">
        <v>609</v>
      </c>
      <c r="G46" s="919"/>
      <c r="H46" s="920"/>
      <c r="I46" s="918" t="s">
        <v>610</v>
      </c>
      <c r="J46" s="920"/>
      <c r="K46" s="516" t="s">
        <v>1024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27"/>
      <c r="E47" s="928"/>
      <c r="F47" s="934" t="s">
        <v>611</v>
      </c>
      <c r="G47" s="935"/>
      <c r="H47" s="936"/>
      <c r="I47" s="934" t="s">
        <v>612</v>
      </c>
      <c r="J47" s="936"/>
      <c r="K47" s="520" t="s">
        <v>1024</v>
      </c>
      <c r="L47" s="521"/>
      <c r="M47" s="530"/>
      <c r="N47" s="465"/>
      <c r="O47" s="465"/>
      <c r="Q47" s="523" t="s">
        <v>1035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  <mergeCell ref="I30:J30"/>
    <mergeCell ref="I31:J31"/>
    <mergeCell ref="I32:J32"/>
    <mergeCell ref="I33:J33"/>
    <mergeCell ref="I34:J34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556</v>
      </c>
      <c r="B2" s="384" t="s">
        <v>557</v>
      </c>
      <c r="C2" s="390" t="s">
        <v>613</v>
      </c>
      <c r="D2" s="391" t="s">
        <v>614</v>
      </c>
      <c r="E2" s="392" t="s">
        <v>615</v>
      </c>
      <c r="F2" s="392" t="s">
        <v>616</v>
      </c>
      <c r="G2" s="393" t="s">
        <v>313</v>
      </c>
      <c r="H2" s="385" t="s">
        <v>617</v>
      </c>
      <c r="I2" s="385" t="s">
        <v>618</v>
      </c>
      <c r="J2" s="385" t="s">
        <v>619</v>
      </c>
      <c r="K2" s="394" t="s">
        <v>620</v>
      </c>
      <c r="L2" s="395" t="s">
        <v>621</v>
      </c>
      <c r="M2" s="394" t="s">
        <v>559</v>
      </c>
    </row>
    <row r="3" spans="1:13" ht="43.2">
      <c r="A3" s="387">
        <v>1</v>
      </c>
      <c r="B3" s="952" t="s">
        <v>622</v>
      </c>
      <c r="C3" s="397" t="s">
        <v>560</v>
      </c>
      <c r="D3" s="398" t="s">
        <v>623</v>
      </c>
      <c r="E3" s="398" t="s">
        <v>624</v>
      </c>
      <c r="F3" s="399"/>
      <c r="G3" s="399" t="s">
        <v>625</v>
      </c>
      <c r="H3" s="400" t="s">
        <v>626</v>
      </c>
      <c r="I3" s="400" t="s">
        <v>626</v>
      </c>
      <c r="J3" s="400"/>
      <c r="K3" s="401"/>
      <c r="L3" s="402" t="s">
        <v>627</v>
      </c>
      <c r="M3" s="397">
        <f>H.BOQ!L10</f>
        <v>3</v>
      </c>
    </row>
    <row r="4" spans="1:13" ht="56.4">
      <c r="A4" s="403">
        <v>2</v>
      </c>
      <c r="B4" s="952"/>
      <c r="C4" s="397" t="s">
        <v>561</v>
      </c>
      <c r="D4" s="404" t="s">
        <v>628</v>
      </c>
      <c r="E4" s="404" t="s">
        <v>629</v>
      </c>
      <c r="F4" s="399"/>
      <c r="G4" s="399" t="s">
        <v>630</v>
      </c>
      <c r="H4" s="400" t="s">
        <v>626</v>
      </c>
      <c r="I4" s="400" t="s">
        <v>626</v>
      </c>
      <c r="J4" s="400"/>
      <c r="K4" s="401"/>
      <c r="L4" s="402" t="s">
        <v>627</v>
      </c>
      <c r="M4" s="397">
        <f>H.BOQ!L11</f>
        <v>0</v>
      </c>
    </row>
    <row r="5" spans="1:13" ht="15">
      <c r="A5" s="387">
        <v>3</v>
      </c>
      <c r="B5" s="953" t="s">
        <v>631</v>
      </c>
      <c r="C5" s="397" t="s">
        <v>314</v>
      </c>
      <c r="D5" s="405" t="s">
        <v>632</v>
      </c>
      <c r="E5" s="405" t="s">
        <v>633</v>
      </c>
      <c r="F5" s="406"/>
      <c r="G5" s="406"/>
      <c r="H5" s="407" t="s">
        <v>626</v>
      </c>
      <c r="I5" s="400" t="s">
        <v>626</v>
      </c>
      <c r="J5" s="408"/>
      <c r="K5" s="401"/>
      <c r="L5" s="402" t="s">
        <v>634</v>
      </c>
      <c r="M5" s="397">
        <f>H.BOQ!L12</f>
        <v>0</v>
      </c>
    </row>
    <row r="6" spans="1:13" ht="14.25" customHeight="1">
      <c r="A6" s="403">
        <v>4</v>
      </c>
      <c r="B6" s="953"/>
      <c r="C6" s="955" t="s">
        <v>635</v>
      </c>
      <c r="D6" s="957" t="s">
        <v>636</v>
      </c>
      <c r="E6" s="957" t="s">
        <v>637</v>
      </c>
      <c r="F6" s="409" t="s">
        <v>638</v>
      </c>
      <c r="G6" s="409" t="s">
        <v>332</v>
      </c>
      <c r="H6" s="410" t="s">
        <v>320</v>
      </c>
      <c r="I6" s="960"/>
      <c r="J6" s="408">
        <f>H6*I6</f>
        <v>0</v>
      </c>
      <c r="K6" s="959" t="s">
        <v>639</v>
      </c>
      <c r="L6" s="961"/>
      <c r="M6" s="961">
        <f>M5</f>
        <v>0</v>
      </c>
    </row>
    <row r="7" spans="1:13">
      <c r="A7" s="387">
        <v>5</v>
      </c>
      <c r="B7" s="953"/>
      <c r="C7" s="956"/>
      <c r="D7" s="957"/>
      <c r="E7" s="957"/>
      <c r="F7" s="409" t="s">
        <v>640</v>
      </c>
      <c r="G7" s="409" t="s">
        <v>333</v>
      </c>
      <c r="H7" s="410" t="s">
        <v>330</v>
      </c>
      <c r="I7" s="960"/>
      <c r="J7" s="408">
        <f>H7*I6</f>
        <v>0</v>
      </c>
      <c r="K7" s="960"/>
      <c r="L7" s="962"/>
      <c r="M7" s="962"/>
    </row>
    <row r="8" spans="1:13" ht="15">
      <c r="A8" s="403">
        <v>6</v>
      </c>
      <c r="B8" s="953"/>
      <c r="C8" s="955" t="s">
        <v>641</v>
      </c>
      <c r="D8" s="957"/>
      <c r="E8" s="957" t="s">
        <v>642</v>
      </c>
      <c r="F8" s="409" t="s">
        <v>643</v>
      </c>
      <c r="G8" s="409" t="s">
        <v>644</v>
      </c>
      <c r="H8" s="410">
        <v>1</v>
      </c>
      <c r="I8" s="960"/>
      <c r="J8" s="408">
        <f>H8*I8</f>
        <v>0</v>
      </c>
      <c r="K8" s="963" t="s">
        <v>645</v>
      </c>
      <c r="L8" s="964"/>
      <c r="M8" s="964">
        <f>M5</f>
        <v>0</v>
      </c>
    </row>
    <row r="9" spans="1:13" ht="15">
      <c r="A9" s="387">
        <v>7</v>
      </c>
      <c r="B9" s="953"/>
      <c r="C9" s="955"/>
      <c r="D9" s="957"/>
      <c r="E9" s="957"/>
      <c r="F9" s="409" t="s">
        <v>646</v>
      </c>
      <c r="G9" s="409" t="s">
        <v>647</v>
      </c>
      <c r="H9" s="410" t="s">
        <v>320</v>
      </c>
      <c r="I9" s="960"/>
      <c r="J9" s="408">
        <f>H9*I8</f>
        <v>0</v>
      </c>
      <c r="K9" s="957"/>
      <c r="L9" s="965"/>
      <c r="M9" s="965"/>
    </row>
    <row r="10" spans="1:13" ht="15">
      <c r="A10" s="403">
        <v>8</v>
      </c>
      <c r="B10" s="953"/>
      <c r="C10" s="955"/>
      <c r="D10" s="957"/>
      <c r="E10" s="957"/>
      <c r="F10" s="409" t="s">
        <v>648</v>
      </c>
      <c r="G10" s="409" t="s">
        <v>649</v>
      </c>
      <c r="H10" s="410">
        <v>10</v>
      </c>
      <c r="I10" s="960"/>
      <c r="J10" s="408">
        <f>H10*I8</f>
        <v>0</v>
      </c>
      <c r="K10" s="957"/>
      <c r="L10" s="966"/>
      <c r="M10" s="966"/>
    </row>
    <row r="11" spans="1:13" ht="15">
      <c r="A11" s="387">
        <v>9</v>
      </c>
      <c r="B11" s="953"/>
      <c r="C11" s="955"/>
      <c r="D11" s="957"/>
      <c r="E11" s="957"/>
      <c r="F11" s="409" t="s">
        <v>650</v>
      </c>
      <c r="G11" s="409" t="s">
        <v>651</v>
      </c>
      <c r="H11" s="410">
        <v>1</v>
      </c>
      <c r="I11" s="960"/>
      <c r="J11" s="408">
        <f>H11*I8</f>
        <v>0</v>
      </c>
      <c r="K11" s="957"/>
      <c r="L11" s="967"/>
      <c r="M11" s="967"/>
    </row>
    <row r="12" spans="1:13" ht="28.2">
      <c r="A12" s="403">
        <v>10</v>
      </c>
      <c r="B12" s="953"/>
      <c r="C12" s="955"/>
      <c r="D12" s="411"/>
      <c r="E12" s="411" t="s">
        <v>652</v>
      </c>
      <c r="F12" s="409" t="s">
        <v>653</v>
      </c>
      <c r="G12" s="409" t="s">
        <v>654</v>
      </c>
      <c r="H12" s="410" t="s">
        <v>626</v>
      </c>
      <c r="I12" s="410" t="s">
        <v>626</v>
      </c>
      <c r="J12" s="408"/>
      <c r="K12" s="412" t="s">
        <v>655</v>
      </c>
      <c r="L12" s="413"/>
      <c r="M12" s="413">
        <f>M6</f>
        <v>0</v>
      </c>
    </row>
    <row r="13" spans="1:13" ht="28.2">
      <c r="A13" s="387">
        <v>11</v>
      </c>
      <c r="B13" s="953"/>
      <c r="C13" s="955"/>
      <c r="D13" s="414"/>
      <c r="E13" s="414" t="s">
        <v>656</v>
      </c>
      <c r="F13" s="415" t="s">
        <v>657</v>
      </c>
      <c r="G13" s="409" t="s">
        <v>658</v>
      </c>
      <c r="H13" s="410" t="s">
        <v>626</v>
      </c>
      <c r="I13" s="410" t="s">
        <v>626</v>
      </c>
      <c r="J13" s="408"/>
      <c r="K13" s="968" t="s">
        <v>659</v>
      </c>
      <c r="L13" s="416" t="s">
        <v>660</v>
      </c>
      <c r="M13" s="409">
        <f>H.BOQ!M13</f>
        <v>0</v>
      </c>
    </row>
    <row r="14" spans="1:13" ht="28.2">
      <c r="A14" s="403">
        <v>12</v>
      </c>
      <c r="B14" s="953"/>
      <c r="C14" s="955"/>
      <c r="D14" s="414"/>
      <c r="E14" s="414" t="s">
        <v>661</v>
      </c>
      <c r="F14" s="415" t="s">
        <v>662</v>
      </c>
      <c r="G14" s="409" t="s">
        <v>663</v>
      </c>
      <c r="H14" s="410" t="s">
        <v>626</v>
      </c>
      <c r="I14" s="410" t="s">
        <v>626</v>
      </c>
      <c r="J14" s="408"/>
      <c r="K14" s="969"/>
      <c r="L14" s="417" t="s">
        <v>664</v>
      </c>
      <c r="M14" s="418">
        <v>2</v>
      </c>
    </row>
    <row r="15" spans="1:13" ht="15">
      <c r="A15" s="387">
        <v>13</v>
      </c>
      <c r="B15" s="953"/>
      <c r="C15" s="397" t="s">
        <v>315</v>
      </c>
      <c r="D15" s="419" t="s">
        <v>665</v>
      </c>
      <c r="E15" s="419" t="s">
        <v>666</v>
      </c>
      <c r="F15" s="406"/>
      <c r="G15" s="406"/>
      <c r="H15" s="407" t="s">
        <v>626</v>
      </c>
      <c r="I15" s="400" t="s">
        <v>626</v>
      </c>
      <c r="J15" s="408"/>
      <c r="K15" s="401"/>
      <c r="L15" s="402" t="s">
        <v>634</v>
      </c>
      <c r="M15" s="397">
        <f>H.BOQ!L14</f>
        <v>0</v>
      </c>
    </row>
    <row r="16" spans="1:13" ht="15">
      <c r="A16" s="403">
        <v>14</v>
      </c>
      <c r="B16" s="954"/>
      <c r="C16" s="955" t="s">
        <v>667</v>
      </c>
      <c r="D16" s="957"/>
      <c r="E16" s="957" t="s">
        <v>668</v>
      </c>
      <c r="F16" s="409" t="s">
        <v>669</v>
      </c>
      <c r="G16" s="409" t="s">
        <v>670</v>
      </c>
      <c r="H16" s="410">
        <v>2</v>
      </c>
      <c r="I16" s="960"/>
      <c r="J16" s="408">
        <f>H16*I16</f>
        <v>0</v>
      </c>
      <c r="K16" s="975" t="s">
        <v>671</v>
      </c>
      <c r="L16" s="974" t="s">
        <v>634</v>
      </c>
      <c r="M16" s="955">
        <f>H.BOQ!L15</f>
        <v>0</v>
      </c>
    </row>
    <row r="17" spans="1:13" ht="15">
      <c r="A17" s="387">
        <v>15</v>
      </c>
      <c r="B17" s="954"/>
      <c r="C17" s="955"/>
      <c r="D17" s="957"/>
      <c r="E17" s="957"/>
      <c r="F17" s="409" t="s">
        <v>672</v>
      </c>
      <c r="G17" s="409" t="s">
        <v>673</v>
      </c>
      <c r="H17" s="410">
        <v>1</v>
      </c>
      <c r="I17" s="970"/>
      <c r="J17" s="408">
        <f>H17*I16</f>
        <v>0</v>
      </c>
      <c r="K17" s="976"/>
      <c r="L17" s="955"/>
      <c r="M17" s="955"/>
    </row>
    <row r="18" spans="1:13" ht="15">
      <c r="A18" s="403">
        <v>16</v>
      </c>
      <c r="B18" s="954"/>
      <c r="C18" s="955"/>
      <c r="D18" s="957"/>
      <c r="E18" s="957"/>
      <c r="F18" s="409" t="s">
        <v>674</v>
      </c>
      <c r="G18" s="409" t="s">
        <v>675</v>
      </c>
      <c r="H18" s="410">
        <v>3</v>
      </c>
      <c r="I18" s="970"/>
      <c r="J18" s="408">
        <f>H18*I16</f>
        <v>0</v>
      </c>
      <c r="K18" s="976"/>
      <c r="L18" s="955"/>
      <c r="M18" s="955"/>
    </row>
    <row r="19" spans="1:13" ht="15">
      <c r="A19" s="387">
        <v>17</v>
      </c>
      <c r="B19" s="954"/>
      <c r="C19" s="955"/>
      <c r="D19" s="957"/>
      <c r="E19" s="957"/>
      <c r="F19" s="409" t="s">
        <v>676</v>
      </c>
      <c r="G19" s="409" t="s">
        <v>677</v>
      </c>
      <c r="H19" s="410">
        <v>3</v>
      </c>
      <c r="I19" s="970"/>
      <c r="J19" s="408">
        <f>H19*I16</f>
        <v>0</v>
      </c>
      <c r="K19" s="976"/>
      <c r="L19" s="955"/>
      <c r="M19" s="955"/>
    </row>
    <row r="20" spans="1:13" ht="15">
      <c r="A20" s="403">
        <v>18</v>
      </c>
      <c r="B20" s="954"/>
      <c r="C20" s="955"/>
      <c r="D20" s="957"/>
      <c r="E20" s="957"/>
      <c r="F20" s="409" t="s">
        <v>678</v>
      </c>
      <c r="G20" s="409" t="s">
        <v>679</v>
      </c>
      <c r="H20" s="410">
        <v>10</v>
      </c>
      <c r="I20" s="970"/>
      <c r="J20" s="408">
        <f>H20*I16</f>
        <v>0</v>
      </c>
      <c r="K20" s="976"/>
      <c r="L20" s="955"/>
      <c r="M20" s="955"/>
    </row>
    <row r="21" spans="1:13" ht="15">
      <c r="A21" s="387">
        <v>19</v>
      </c>
      <c r="B21" s="954"/>
      <c r="C21" s="955"/>
      <c r="D21" s="957"/>
      <c r="E21" s="957"/>
      <c r="F21" s="409" t="s">
        <v>680</v>
      </c>
      <c r="G21" s="409" t="s">
        <v>681</v>
      </c>
      <c r="H21" s="410">
        <v>2</v>
      </c>
      <c r="I21" s="970"/>
      <c r="J21" s="408">
        <f>H21*I16</f>
        <v>0</v>
      </c>
      <c r="K21" s="976"/>
      <c r="L21" s="955"/>
      <c r="M21" s="955"/>
    </row>
    <row r="22" spans="1:13" ht="15">
      <c r="A22" s="403">
        <v>20</v>
      </c>
      <c r="B22" s="954"/>
      <c r="C22" s="955"/>
      <c r="D22" s="957"/>
      <c r="E22" s="957"/>
      <c r="F22" s="409" t="s">
        <v>682</v>
      </c>
      <c r="G22" s="409" t="s">
        <v>683</v>
      </c>
      <c r="H22" s="410">
        <v>1</v>
      </c>
      <c r="I22" s="970"/>
      <c r="J22" s="408">
        <f>H22*I16</f>
        <v>0</v>
      </c>
      <c r="K22" s="976"/>
      <c r="L22" s="955"/>
      <c r="M22" s="955"/>
    </row>
    <row r="23" spans="1:13" ht="15">
      <c r="A23" s="387">
        <v>21</v>
      </c>
      <c r="B23" s="954"/>
      <c r="C23" s="955" t="s">
        <v>684</v>
      </c>
      <c r="D23" s="957"/>
      <c r="E23" s="957" t="s">
        <v>685</v>
      </c>
      <c r="F23" s="409" t="s">
        <v>686</v>
      </c>
      <c r="G23" s="409" t="s">
        <v>670</v>
      </c>
      <c r="H23" s="410">
        <v>2</v>
      </c>
      <c r="I23" s="960"/>
      <c r="J23" s="408">
        <f>H23*I23</f>
        <v>0</v>
      </c>
      <c r="K23" s="977"/>
      <c r="L23" s="971" t="s">
        <v>634</v>
      </c>
      <c r="M23" s="955">
        <f>H.BOQ!L16</f>
        <v>0</v>
      </c>
    </row>
    <row r="24" spans="1:13" ht="15">
      <c r="A24" s="403">
        <v>22</v>
      </c>
      <c r="B24" s="954"/>
      <c r="C24" s="955"/>
      <c r="D24" s="957"/>
      <c r="E24" s="957"/>
      <c r="F24" s="409" t="s">
        <v>687</v>
      </c>
      <c r="G24" s="409" t="s">
        <v>688</v>
      </c>
      <c r="H24" s="410">
        <v>1</v>
      </c>
      <c r="I24" s="970"/>
      <c r="J24" s="408">
        <f>H24*I23</f>
        <v>0</v>
      </c>
      <c r="K24" s="977"/>
      <c r="L24" s="972"/>
      <c r="M24" s="955"/>
    </row>
    <row r="25" spans="1:13" ht="15">
      <c r="A25" s="387">
        <v>23</v>
      </c>
      <c r="B25" s="954"/>
      <c r="C25" s="955"/>
      <c r="D25" s="957"/>
      <c r="E25" s="957"/>
      <c r="F25" s="409" t="s">
        <v>674</v>
      </c>
      <c r="G25" s="409" t="s">
        <v>675</v>
      </c>
      <c r="H25" s="410">
        <v>3</v>
      </c>
      <c r="I25" s="970"/>
      <c r="J25" s="408">
        <f>H25*I23</f>
        <v>0</v>
      </c>
      <c r="K25" s="977"/>
      <c r="L25" s="972"/>
      <c r="M25" s="955"/>
    </row>
    <row r="26" spans="1:13" ht="15">
      <c r="A26" s="403">
        <v>24</v>
      </c>
      <c r="B26" s="954"/>
      <c r="C26" s="955"/>
      <c r="D26" s="957"/>
      <c r="E26" s="957"/>
      <c r="F26" s="409" t="s">
        <v>676</v>
      </c>
      <c r="G26" s="409" t="s">
        <v>677</v>
      </c>
      <c r="H26" s="410">
        <v>3</v>
      </c>
      <c r="I26" s="970"/>
      <c r="J26" s="408">
        <f>H26*I23</f>
        <v>0</v>
      </c>
      <c r="K26" s="977"/>
      <c r="L26" s="972"/>
      <c r="M26" s="955"/>
    </row>
    <row r="27" spans="1:13" ht="15">
      <c r="A27" s="387">
        <v>25</v>
      </c>
      <c r="B27" s="954"/>
      <c r="C27" s="955"/>
      <c r="D27" s="957"/>
      <c r="E27" s="957"/>
      <c r="F27" s="409" t="s">
        <v>678</v>
      </c>
      <c r="G27" s="409" t="s">
        <v>679</v>
      </c>
      <c r="H27" s="410">
        <v>15</v>
      </c>
      <c r="I27" s="970"/>
      <c r="J27" s="408">
        <f>H27*I23</f>
        <v>0</v>
      </c>
      <c r="K27" s="977"/>
      <c r="L27" s="972"/>
      <c r="M27" s="955"/>
    </row>
    <row r="28" spans="1:13" ht="15">
      <c r="A28" s="403">
        <v>26</v>
      </c>
      <c r="B28" s="954"/>
      <c r="C28" s="955"/>
      <c r="D28" s="957"/>
      <c r="E28" s="957"/>
      <c r="F28" s="409" t="s">
        <v>689</v>
      </c>
      <c r="G28" s="409" t="s">
        <v>690</v>
      </c>
      <c r="H28" s="410">
        <v>2</v>
      </c>
      <c r="I28" s="970"/>
      <c r="J28" s="408">
        <f>H28*I23</f>
        <v>0</v>
      </c>
      <c r="K28" s="977"/>
      <c r="L28" s="972"/>
      <c r="M28" s="955"/>
    </row>
    <row r="29" spans="1:13" ht="15">
      <c r="A29" s="387">
        <v>27</v>
      </c>
      <c r="B29" s="954"/>
      <c r="C29" s="955"/>
      <c r="D29" s="957"/>
      <c r="E29" s="957"/>
      <c r="F29" s="409" t="s">
        <v>682</v>
      </c>
      <c r="G29" s="409" t="s">
        <v>683</v>
      </c>
      <c r="H29" s="410">
        <v>1</v>
      </c>
      <c r="I29" s="970"/>
      <c r="J29" s="408">
        <f>H29*I23</f>
        <v>0</v>
      </c>
      <c r="K29" s="978"/>
      <c r="L29" s="973"/>
      <c r="M29" s="955"/>
    </row>
    <row r="30" spans="1:13" ht="15">
      <c r="A30" s="403">
        <v>28</v>
      </c>
      <c r="B30" s="954"/>
      <c r="C30" s="955" t="s">
        <v>691</v>
      </c>
      <c r="D30" s="957"/>
      <c r="E30" s="957" t="s">
        <v>692</v>
      </c>
      <c r="F30" s="409" t="s">
        <v>693</v>
      </c>
      <c r="G30" s="409" t="s">
        <v>694</v>
      </c>
      <c r="H30" s="410">
        <v>2</v>
      </c>
      <c r="I30" s="960"/>
      <c r="J30" s="408">
        <f>H30*I30</f>
        <v>0</v>
      </c>
      <c r="K30" s="979" t="s">
        <v>695</v>
      </c>
      <c r="L30" s="974" t="s">
        <v>634</v>
      </c>
      <c r="M30" s="955">
        <f>H.BOQ!L17</f>
        <v>0</v>
      </c>
    </row>
    <row r="31" spans="1:13" ht="24.75" customHeight="1">
      <c r="A31" s="387">
        <v>29</v>
      </c>
      <c r="B31" s="954"/>
      <c r="C31" s="955"/>
      <c r="D31" s="958"/>
      <c r="E31" s="958"/>
      <c r="F31" s="409" t="s">
        <v>696</v>
      </c>
      <c r="G31" s="409" t="s">
        <v>697</v>
      </c>
      <c r="H31" s="410">
        <v>1</v>
      </c>
      <c r="I31" s="960"/>
      <c r="J31" s="408">
        <f>H31*I30</f>
        <v>0</v>
      </c>
      <c r="K31" s="980"/>
      <c r="L31" s="955"/>
      <c r="M31" s="955"/>
    </row>
    <row r="32" spans="1:13" ht="24.75" customHeight="1">
      <c r="A32" s="403">
        <v>30</v>
      </c>
      <c r="B32" s="954"/>
      <c r="C32" s="955" t="s">
        <v>698</v>
      </c>
      <c r="D32" s="957"/>
      <c r="E32" s="957" t="s">
        <v>699</v>
      </c>
      <c r="F32" s="409" t="s">
        <v>693</v>
      </c>
      <c r="G32" s="409" t="s">
        <v>694</v>
      </c>
      <c r="H32" s="410">
        <v>2</v>
      </c>
      <c r="I32" s="960"/>
      <c r="J32" s="408">
        <f>H32*I32</f>
        <v>0</v>
      </c>
      <c r="K32" s="980"/>
      <c r="L32" s="974" t="s">
        <v>634</v>
      </c>
      <c r="M32" s="955">
        <f>H.BOQ!L18</f>
        <v>0</v>
      </c>
    </row>
    <row r="33" spans="1:13" ht="28.5" customHeight="1">
      <c r="A33" s="387">
        <v>31</v>
      </c>
      <c r="B33" s="954"/>
      <c r="C33" s="955"/>
      <c r="D33" s="957"/>
      <c r="E33" s="957"/>
      <c r="F33" s="409" t="s">
        <v>700</v>
      </c>
      <c r="G33" s="409" t="s">
        <v>701</v>
      </c>
      <c r="H33" s="410">
        <v>1</v>
      </c>
      <c r="I33" s="960"/>
      <c r="J33" s="408">
        <f>H33*I32</f>
        <v>0</v>
      </c>
      <c r="K33" s="980"/>
      <c r="L33" s="955"/>
      <c r="M33" s="955"/>
    </row>
    <row r="34" spans="1:13" ht="16.5" customHeight="1">
      <c r="A34" s="403">
        <v>32</v>
      </c>
      <c r="B34" s="954"/>
      <c r="C34" s="955" t="s">
        <v>702</v>
      </c>
      <c r="D34" s="957"/>
      <c r="E34" s="957" t="s">
        <v>703</v>
      </c>
      <c r="F34" s="409" t="s">
        <v>693</v>
      </c>
      <c r="G34" s="409" t="s">
        <v>694</v>
      </c>
      <c r="H34" s="410">
        <v>2</v>
      </c>
      <c r="I34" s="960"/>
      <c r="J34" s="408">
        <f>H34*I34</f>
        <v>0</v>
      </c>
      <c r="K34" s="980"/>
      <c r="L34" s="974" t="s">
        <v>634</v>
      </c>
      <c r="M34" s="955">
        <f>H.BOQ!L19</f>
        <v>0</v>
      </c>
    </row>
    <row r="35" spans="1:13" ht="29.25" customHeight="1">
      <c r="A35" s="387">
        <v>33</v>
      </c>
      <c r="B35" s="954"/>
      <c r="C35" s="955"/>
      <c r="D35" s="958"/>
      <c r="E35" s="958"/>
      <c r="F35" s="409" t="s">
        <v>704</v>
      </c>
      <c r="G35" s="409" t="s">
        <v>705</v>
      </c>
      <c r="H35" s="410">
        <v>1</v>
      </c>
      <c r="I35" s="960"/>
      <c r="J35" s="408">
        <f>H35*I34</f>
        <v>0</v>
      </c>
      <c r="K35" s="980"/>
      <c r="L35" s="955"/>
      <c r="M35" s="955"/>
    </row>
    <row r="36" spans="1:13" ht="28.5" customHeight="1">
      <c r="A36" s="403">
        <v>34</v>
      </c>
      <c r="B36" s="954"/>
      <c r="C36" s="955" t="s">
        <v>706</v>
      </c>
      <c r="D36" s="957"/>
      <c r="E36" s="957" t="s">
        <v>707</v>
      </c>
      <c r="F36" s="409" t="s">
        <v>693</v>
      </c>
      <c r="G36" s="409" t="s">
        <v>694</v>
      </c>
      <c r="H36" s="410">
        <v>2</v>
      </c>
      <c r="I36" s="960"/>
      <c r="J36" s="408">
        <f>H36*I36</f>
        <v>0</v>
      </c>
      <c r="K36" s="980"/>
      <c r="L36" s="974" t="s">
        <v>634</v>
      </c>
      <c r="M36" s="955">
        <f>H.BOQ!L20</f>
        <v>0</v>
      </c>
    </row>
    <row r="37" spans="1:13" ht="15">
      <c r="A37" s="387">
        <v>35</v>
      </c>
      <c r="B37" s="954"/>
      <c r="C37" s="955"/>
      <c r="D37" s="957"/>
      <c r="E37" s="957"/>
      <c r="F37" s="409" t="s">
        <v>708</v>
      </c>
      <c r="G37" s="409" t="s">
        <v>709</v>
      </c>
      <c r="H37" s="410">
        <v>1</v>
      </c>
      <c r="I37" s="960"/>
      <c r="J37" s="408">
        <f>H37*I36</f>
        <v>0</v>
      </c>
      <c r="K37" s="981"/>
      <c r="L37" s="955"/>
      <c r="M37" s="955"/>
    </row>
    <row r="38" spans="1:13" ht="26.4">
      <c r="A38" s="403">
        <v>36</v>
      </c>
      <c r="B38" s="954"/>
      <c r="C38" s="397" t="s">
        <v>710</v>
      </c>
      <c r="D38" s="411"/>
      <c r="E38" s="411" t="s">
        <v>711</v>
      </c>
      <c r="F38" s="409" t="s">
        <v>712</v>
      </c>
      <c r="G38" s="409" t="s">
        <v>713</v>
      </c>
      <c r="H38" s="407" t="s">
        <v>626</v>
      </c>
      <c r="I38" s="407" t="s">
        <v>626</v>
      </c>
      <c r="J38" s="408"/>
      <c r="K38" s="401"/>
      <c r="L38" s="420" t="s">
        <v>660</v>
      </c>
      <c r="M38" s="397">
        <f>H.BOQ!L21</f>
        <v>0</v>
      </c>
    </row>
    <row r="39" spans="1:13" ht="15.6">
      <c r="A39" s="387">
        <v>37</v>
      </c>
      <c r="B39" s="954"/>
      <c r="C39" s="397" t="s">
        <v>714</v>
      </c>
      <c r="D39" s="399"/>
      <c r="E39" s="399"/>
      <c r="F39" s="399"/>
      <c r="G39" s="421"/>
      <c r="H39" s="407" t="s">
        <v>626</v>
      </c>
      <c r="I39" s="407" t="s">
        <v>626</v>
      </c>
      <c r="J39" s="408"/>
      <c r="K39" s="401"/>
      <c r="L39" s="420" t="s">
        <v>634</v>
      </c>
      <c r="M39" s="413">
        <f>M15</f>
        <v>0</v>
      </c>
    </row>
    <row r="40" spans="1:13" ht="26.4">
      <c r="A40" s="403">
        <v>38</v>
      </c>
      <c r="B40" s="954"/>
      <c r="C40" s="397" t="s">
        <v>715</v>
      </c>
      <c r="D40" s="414" t="s">
        <v>331</v>
      </c>
      <c r="E40" s="414" t="s">
        <v>716</v>
      </c>
      <c r="F40" s="415" t="s">
        <v>717</v>
      </c>
      <c r="G40" s="409" t="s">
        <v>331</v>
      </c>
      <c r="H40" s="407" t="s">
        <v>626</v>
      </c>
      <c r="I40" s="407" t="s">
        <v>626</v>
      </c>
      <c r="J40" s="408"/>
      <c r="K40" s="401"/>
      <c r="L40" s="420" t="s">
        <v>660</v>
      </c>
      <c r="M40" s="413">
        <f>M15*10+10</f>
        <v>10</v>
      </c>
    </row>
    <row r="41" spans="1:13" ht="15.6">
      <c r="A41" s="387">
        <v>39</v>
      </c>
      <c r="B41" s="954"/>
      <c r="C41" s="397" t="s">
        <v>718</v>
      </c>
      <c r="D41" s="422" t="s">
        <v>719</v>
      </c>
      <c r="E41" s="422" t="s">
        <v>720</v>
      </c>
      <c r="F41" s="423"/>
      <c r="G41" s="421" t="s">
        <v>721</v>
      </c>
      <c r="H41" s="407" t="s">
        <v>626</v>
      </c>
      <c r="I41" s="407" t="s">
        <v>626</v>
      </c>
      <c r="J41" s="408"/>
      <c r="K41" s="401"/>
      <c r="L41" s="420" t="s">
        <v>664</v>
      </c>
      <c r="M41" s="413">
        <v>20</v>
      </c>
    </row>
    <row r="42" spans="1:13" ht="15.6">
      <c r="A42" s="403">
        <v>40</v>
      </c>
      <c r="B42" s="954"/>
      <c r="C42" s="397" t="s">
        <v>722</v>
      </c>
      <c r="D42" s="399"/>
      <c r="E42" s="423"/>
      <c r="F42" s="423"/>
      <c r="G42" s="424" t="s">
        <v>723</v>
      </c>
      <c r="H42" s="407" t="s">
        <v>626</v>
      </c>
      <c r="I42" s="407" t="s">
        <v>626</v>
      </c>
      <c r="J42" s="408"/>
      <c r="K42" s="401"/>
      <c r="L42" s="420" t="s">
        <v>634</v>
      </c>
      <c r="M42" s="425" t="e">
        <f>M38/M15/1.5</f>
        <v>#DIV/0!</v>
      </c>
    </row>
    <row r="43" spans="1:13" ht="26.4">
      <c r="A43" s="387">
        <v>41</v>
      </c>
      <c r="B43" s="982" t="s">
        <v>724</v>
      </c>
      <c r="C43" s="397" t="s">
        <v>316</v>
      </c>
      <c r="D43" s="421"/>
      <c r="E43" s="426"/>
      <c r="F43" s="426"/>
      <c r="G43" s="421" t="s">
        <v>317</v>
      </c>
      <c r="H43" s="407" t="s">
        <v>626</v>
      </c>
      <c r="I43" s="407" t="s">
        <v>626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82"/>
      <c r="C44" s="955" t="s">
        <v>725</v>
      </c>
      <c r="D44" s="421"/>
      <c r="E44" s="421" t="s">
        <v>726</v>
      </c>
      <c r="F44" s="421" t="s">
        <v>726</v>
      </c>
      <c r="G44" s="421" t="s">
        <v>727</v>
      </c>
      <c r="H44" s="407" t="s">
        <v>626</v>
      </c>
      <c r="I44" s="983"/>
      <c r="J44" s="408"/>
      <c r="K44" s="984" t="s">
        <v>728</v>
      </c>
      <c r="L44" s="427"/>
      <c r="M44" s="961">
        <f>M43</f>
        <v>0</v>
      </c>
    </row>
    <row r="45" spans="1:13" ht="15">
      <c r="A45" s="387">
        <v>43</v>
      </c>
      <c r="B45" s="982"/>
      <c r="C45" s="956"/>
      <c r="D45" s="421"/>
      <c r="E45" s="421" t="s">
        <v>729</v>
      </c>
      <c r="F45" s="421" t="s">
        <v>729</v>
      </c>
      <c r="G45" s="421" t="s">
        <v>730</v>
      </c>
      <c r="H45" s="407" t="s">
        <v>626</v>
      </c>
      <c r="I45" s="983"/>
      <c r="J45" s="408"/>
      <c r="K45" s="985"/>
      <c r="L45" s="428"/>
      <c r="M45" s="962"/>
    </row>
    <row r="46" spans="1:13">
      <c r="A46" s="403">
        <v>44</v>
      </c>
      <c r="B46" s="982"/>
      <c r="C46" s="986" t="s">
        <v>731</v>
      </c>
      <c r="D46" s="957"/>
      <c r="E46" s="957" t="s">
        <v>732</v>
      </c>
      <c r="F46" s="409" t="s">
        <v>643</v>
      </c>
      <c r="G46" s="409" t="s">
        <v>327</v>
      </c>
      <c r="H46" s="410">
        <v>1</v>
      </c>
      <c r="I46" s="987"/>
      <c r="J46" s="408">
        <f>H46*I46</f>
        <v>0</v>
      </c>
      <c r="K46" s="963" t="s">
        <v>733</v>
      </c>
      <c r="L46" s="429"/>
      <c r="M46" s="964">
        <v>1</v>
      </c>
    </row>
    <row r="47" spans="1:13">
      <c r="A47" s="387">
        <v>45</v>
      </c>
      <c r="B47" s="982"/>
      <c r="C47" s="986"/>
      <c r="D47" s="957"/>
      <c r="E47" s="957"/>
      <c r="F47" s="409" t="s">
        <v>646</v>
      </c>
      <c r="G47" s="409" t="s">
        <v>328</v>
      </c>
      <c r="H47" s="410" t="s">
        <v>320</v>
      </c>
      <c r="I47" s="988"/>
      <c r="J47" s="408">
        <f>H47*I46</f>
        <v>0</v>
      </c>
      <c r="K47" s="957"/>
      <c r="L47" s="430"/>
      <c r="M47" s="966"/>
    </row>
    <row r="48" spans="1:13">
      <c r="A48" s="403">
        <v>46</v>
      </c>
      <c r="B48" s="982"/>
      <c r="C48" s="986"/>
      <c r="D48" s="957"/>
      <c r="E48" s="957"/>
      <c r="F48" s="409" t="s">
        <v>648</v>
      </c>
      <c r="G48" s="409" t="s">
        <v>329</v>
      </c>
      <c r="H48" s="410">
        <v>10</v>
      </c>
      <c r="I48" s="988"/>
      <c r="J48" s="408">
        <f>H48*I46</f>
        <v>0</v>
      </c>
      <c r="K48" s="957"/>
      <c r="L48" s="430"/>
      <c r="M48" s="966"/>
    </row>
    <row r="49" spans="1:13">
      <c r="A49" s="387">
        <v>47</v>
      </c>
      <c r="B49" s="982"/>
      <c r="C49" s="986"/>
      <c r="D49" s="957"/>
      <c r="E49" s="957"/>
      <c r="F49" s="409" t="s">
        <v>650</v>
      </c>
      <c r="G49" s="409" t="s">
        <v>734</v>
      </c>
      <c r="H49" s="410">
        <v>1</v>
      </c>
      <c r="I49" s="989"/>
      <c r="J49" s="408">
        <f>H49*I46</f>
        <v>0</v>
      </c>
      <c r="K49" s="957"/>
      <c r="L49" s="431"/>
      <c r="M49" s="967"/>
    </row>
    <row r="50" spans="1:13" ht="26.4">
      <c r="A50" s="403">
        <v>48</v>
      </c>
      <c r="B50" s="982"/>
      <c r="C50" s="986"/>
      <c r="D50" s="411"/>
      <c r="E50" s="411" t="s">
        <v>735</v>
      </c>
      <c r="F50" s="409" t="s">
        <v>736</v>
      </c>
      <c r="G50" s="416" t="s">
        <v>336</v>
      </c>
      <c r="H50" s="407" t="s">
        <v>626</v>
      </c>
      <c r="I50" s="407" t="s">
        <v>626</v>
      </c>
      <c r="J50" s="408"/>
      <c r="K50" s="999" t="s">
        <v>737</v>
      </c>
      <c r="L50" s="432"/>
      <c r="M50" s="409">
        <f>H.BOQ!L23</f>
        <v>0</v>
      </c>
    </row>
    <row r="51" spans="1:13" ht="26.4">
      <c r="A51" s="387">
        <v>49</v>
      </c>
      <c r="B51" s="982"/>
      <c r="C51" s="986"/>
      <c r="D51" s="411"/>
      <c r="E51" s="411" t="s">
        <v>738</v>
      </c>
      <c r="F51" s="409" t="s">
        <v>739</v>
      </c>
      <c r="G51" s="409" t="s">
        <v>740</v>
      </c>
      <c r="H51" s="407" t="s">
        <v>626</v>
      </c>
      <c r="I51" s="407" t="s">
        <v>626</v>
      </c>
      <c r="J51" s="408"/>
      <c r="K51" s="1000"/>
      <c r="L51" s="433"/>
      <c r="M51" s="409">
        <f>H.BOQ!L24</f>
        <v>0</v>
      </c>
    </row>
    <row r="52" spans="1:13" ht="26.4">
      <c r="A52" s="403">
        <v>50</v>
      </c>
      <c r="B52" s="982"/>
      <c r="C52" s="986"/>
      <c r="D52" s="411"/>
      <c r="E52" s="411" t="s">
        <v>741</v>
      </c>
      <c r="F52" s="409" t="s">
        <v>742</v>
      </c>
      <c r="G52" s="409" t="s">
        <v>743</v>
      </c>
      <c r="H52" s="407" t="s">
        <v>626</v>
      </c>
      <c r="I52" s="407" t="s">
        <v>626</v>
      </c>
      <c r="J52" s="408"/>
      <c r="K52" s="1001"/>
      <c r="L52" s="434"/>
      <c r="M52" s="409">
        <f>H.BOQ!L25</f>
        <v>0</v>
      </c>
    </row>
    <row r="53" spans="1:13" ht="14.4">
      <c r="A53" s="387">
        <v>51</v>
      </c>
      <c r="B53" s="982"/>
      <c r="C53" s="986"/>
      <c r="D53" s="990"/>
      <c r="E53" s="990" t="s">
        <v>744</v>
      </c>
      <c r="F53" s="435" t="s">
        <v>745</v>
      </c>
      <c r="G53" s="435" t="s">
        <v>334</v>
      </c>
      <c r="H53" s="410" t="s">
        <v>320</v>
      </c>
      <c r="I53" s="987"/>
      <c r="J53" s="408">
        <f>H53*I53</f>
        <v>0</v>
      </c>
      <c r="K53" s="992" t="s">
        <v>746</v>
      </c>
      <c r="L53" s="436"/>
      <c r="M53" s="994">
        <f>M81+M83</f>
        <v>0</v>
      </c>
    </row>
    <row r="54" spans="1:13">
      <c r="A54" s="403">
        <v>52</v>
      </c>
      <c r="B54" s="982"/>
      <c r="C54" s="986"/>
      <c r="D54" s="990"/>
      <c r="E54" s="990"/>
      <c r="F54" s="435" t="s">
        <v>747</v>
      </c>
      <c r="G54" s="435" t="s">
        <v>337</v>
      </c>
      <c r="H54" s="410" t="s">
        <v>330</v>
      </c>
      <c r="I54" s="991"/>
      <c r="J54" s="408">
        <f>H54*I53</f>
        <v>0</v>
      </c>
      <c r="K54" s="993"/>
      <c r="L54" s="437"/>
      <c r="M54" s="995"/>
    </row>
    <row r="55" spans="1:13" ht="26.4">
      <c r="A55" s="387">
        <v>53</v>
      </c>
      <c r="B55" s="982"/>
      <c r="C55" s="397" t="s">
        <v>318</v>
      </c>
      <c r="D55" s="406"/>
      <c r="E55" s="438"/>
      <c r="F55" s="438"/>
      <c r="G55" s="406" t="s">
        <v>319</v>
      </c>
      <c r="H55" s="407" t="s">
        <v>626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82"/>
      <c r="C56" s="955" t="s">
        <v>748</v>
      </c>
      <c r="D56" s="409"/>
      <c r="E56" s="409" t="s">
        <v>749</v>
      </c>
      <c r="F56" s="409" t="s">
        <v>749</v>
      </c>
      <c r="G56" s="409" t="s">
        <v>750</v>
      </c>
      <c r="H56" s="410">
        <v>1</v>
      </c>
      <c r="I56" s="960"/>
      <c r="J56" s="408">
        <f>H56*I56</f>
        <v>0</v>
      </c>
      <c r="K56" s="1002" t="s">
        <v>751</v>
      </c>
      <c r="L56" s="439"/>
      <c r="M56" s="961">
        <f>M55</f>
        <v>0</v>
      </c>
    </row>
    <row r="57" spans="1:13" ht="16.5" customHeight="1">
      <c r="A57" s="387">
        <v>55</v>
      </c>
      <c r="B57" s="982"/>
      <c r="C57" s="955"/>
      <c r="D57" s="409"/>
      <c r="E57" s="409" t="s">
        <v>752</v>
      </c>
      <c r="F57" s="409" t="s">
        <v>752</v>
      </c>
      <c r="G57" s="409" t="s">
        <v>753</v>
      </c>
      <c r="H57" s="410">
        <v>1</v>
      </c>
      <c r="I57" s="960"/>
      <c r="J57" s="408">
        <f>H57*I56</f>
        <v>0</v>
      </c>
      <c r="K57" s="983"/>
      <c r="L57" s="440"/>
      <c r="M57" s="961"/>
    </row>
    <row r="58" spans="1:13">
      <c r="A58" s="403">
        <v>56</v>
      </c>
      <c r="B58" s="982"/>
      <c r="C58" s="955" t="s">
        <v>667</v>
      </c>
      <c r="D58" s="957"/>
      <c r="E58" s="957" t="s">
        <v>754</v>
      </c>
      <c r="F58" s="409" t="s">
        <v>686</v>
      </c>
      <c r="G58" s="409" t="s">
        <v>321</v>
      </c>
      <c r="H58" s="410">
        <v>2</v>
      </c>
      <c r="I58" s="1003"/>
      <c r="J58" s="408">
        <f>H58*I58</f>
        <v>0</v>
      </c>
      <c r="K58" s="1006" t="s">
        <v>755</v>
      </c>
      <c r="L58" s="441"/>
      <c r="M58" s="955">
        <f>H.BOQ!L27</f>
        <v>0</v>
      </c>
    </row>
    <row r="59" spans="1:13">
      <c r="A59" s="387">
        <v>57</v>
      </c>
      <c r="B59" s="982"/>
      <c r="C59" s="955"/>
      <c r="D59" s="957"/>
      <c r="E59" s="957"/>
      <c r="F59" s="409" t="s">
        <v>756</v>
      </c>
      <c r="G59" s="409" t="s">
        <v>335</v>
      </c>
      <c r="H59" s="410">
        <v>2</v>
      </c>
      <c r="I59" s="1004"/>
      <c r="J59" s="408">
        <f>H59*I58</f>
        <v>0</v>
      </c>
      <c r="K59" s="1007"/>
      <c r="L59" s="442"/>
      <c r="M59" s="955"/>
    </row>
    <row r="60" spans="1:13">
      <c r="A60" s="403">
        <v>58</v>
      </c>
      <c r="B60" s="982"/>
      <c r="C60" s="955"/>
      <c r="D60" s="957"/>
      <c r="E60" s="957"/>
      <c r="F60" s="409" t="s">
        <v>674</v>
      </c>
      <c r="G60" s="409" t="s">
        <v>322</v>
      </c>
      <c r="H60" s="410">
        <v>3</v>
      </c>
      <c r="I60" s="1004"/>
      <c r="J60" s="408">
        <f>H60*I58</f>
        <v>0</v>
      </c>
      <c r="K60" s="1007"/>
      <c r="L60" s="442"/>
      <c r="M60" s="955"/>
    </row>
    <row r="61" spans="1:13">
      <c r="A61" s="387">
        <v>59</v>
      </c>
      <c r="B61" s="982"/>
      <c r="C61" s="955"/>
      <c r="D61" s="957"/>
      <c r="E61" s="957"/>
      <c r="F61" s="409" t="s">
        <v>676</v>
      </c>
      <c r="G61" s="409" t="s">
        <v>323</v>
      </c>
      <c r="H61" s="410">
        <v>3</v>
      </c>
      <c r="I61" s="1004"/>
      <c r="J61" s="408">
        <f>H61*I58</f>
        <v>0</v>
      </c>
      <c r="K61" s="1007"/>
      <c r="L61" s="442"/>
      <c r="M61" s="955"/>
    </row>
    <row r="62" spans="1:13">
      <c r="A62" s="403">
        <v>60</v>
      </c>
      <c r="B62" s="982"/>
      <c r="C62" s="955"/>
      <c r="D62" s="957"/>
      <c r="E62" s="957"/>
      <c r="F62" s="409" t="s">
        <v>678</v>
      </c>
      <c r="G62" s="409" t="s">
        <v>324</v>
      </c>
      <c r="H62" s="410">
        <v>10</v>
      </c>
      <c r="I62" s="1004"/>
      <c r="J62" s="408">
        <f>H62*I58</f>
        <v>0</v>
      </c>
      <c r="K62" s="1007"/>
      <c r="L62" s="442"/>
      <c r="M62" s="955"/>
    </row>
    <row r="63" spans="1:13">
      <c r="A63" s="387">
        <v>61</v>
      </c>
      <c r="B63" s="982"/>
      <c r="C63" s="955"/>
      <c r="D63" s="957"/>
      <c r="E63" s="957"/>
      <c r="F63" s="409" t="s">
        <v>680</v>
      </c>
      <c r="G63" s="409" t="s">
        <v>325</v>
      </c>
      <c r="H63" s="410">
        <v>2</v>
      </c>
      <c r="I63" s="1004"/>
      <c r="J63" s="408">
        <f>H63*I58</f>
        <v>0</v>
      </c>
      <c r="K63" s="1007"/>
      <c r="L63" s="442"/>
      <c r="M63" s="955"/>
    </row>
    <row r="64" spans="1:13">
      <c r="A64" s="403">
        <v>62</v>
      </c>
      <c r="B64" s="982"/>
      <c r="C64" s="955"/>
      <c r="D64" s="957"/>
      <c r="E64" s="957"/>
      <c r="F64" s="409" t="s">
        <v>682</v>
      </c>
      <c r="G64" s="409" t="s">
        <v>326</v>
      </c>
      <c r="H64" s="410">
        <v>1</v>
      </c>
      <c r="I64" s="1005"/>
      <c r="J64" s="408">
        <f>H64*I58</f>
        <v>0</v>
      </c>
      <c r="K64" s="1007"/>
      <c r="L64" s="442"/>
      <c r="M64" s="955"/>
    </row>
    <row r="65" spans="1:13">
      <c r="A65" s="387">
        <v>63</v>
      </c>
      <c r="B65" s="982"/>
      <c r="C65" s="955" t="s">
        <v>684</v>
      </c>
      <c r="D65" s="957"/>
      <c r="E65" s="957" t="s">
        <v>757</v>
      </c>
      <c r="F65" s="409" t="s">
        <v>686</v>
      </c>
      <c r="G65" s="409" t="s">
        <v>321</v>
      </c>
      <c r="H65" s="410">
        <v>2</v>
      </c>
      <c r="I65" s="1003"/>
      <c r="J65" s="408">
        <f>H65*I65</f>
        <v>0</v>
      </c>
      <c r="K65" s="1007"/>
      <c r="L65" s="442"/>
      <c r="M65" s="955">
        <f>H.BOQ!L28</f>
        <v>0</v>
      </c>
    </row>
    <row r="66" spans="1:13">
      <c r="A66" s="403">
        <v>64</v>
      </c>
      <c r="B66" s="982"/>
      <c r="C66" s="955"/>
      <c r="D66" s="957"/>
      <c r="E66" s="957"/>
      <c r="F66" s="409" t="s">
        <v>756</v>
      </c>
      <c r="G66" s="409" t="s">
        <v>335</v>
      </c>
      <c r="H66" s="410">
        <v>2</v>
      </c>
      <c r="I66" s="1004"/>
      <c r="J66" s="408">
        <f>H66*I65</f>
        <v>0</v>
      </c>
      <c r="K66" s="1007"/>
      <c r="L66" s="442"/>
      <c r="M66" s="955"/>
    </row>
    <row r="67" spans="1:13">
      <c r="A67" s="387">
        <v>65</v>
      </c>
      <c r="B67" s="982"/>
      <c r="C67" s="955"/>
      <c r="D67" s="957"/>
      <c r="E67" s="957"/>
      <c r="F67" s="409" t="s">
        <v>674</v>
      </c>
      <c r="G67" s="409" t="s">
        <v>322</v>
      </c>
      <c r="H67" s="410">
        <v>3</v>
      </c>
      <c r="I67" s="1004"/>
      <c r="J67" s="408">
        <f>H67*I65</f>
        <v>0</v>
      </c>
      <c r="K67" s="1007"/>
      <c r="L67" s="442"/>
      <c r="M67" s="955"/>
    </row>
    <row r="68" spans="1:13">
      <c r="A68" s="403">
        <v>66</v>
      </c>
      <c r="B68" s="982"/>
      <c r="C68" s="955"/>
      <c r="D68" s="957"/>
      <c r="E68" s="957"/>
      <c r="F68" s="409" t="s">
        <v>676</v>
      </c>
      <c r="G68" s="409" t="s">
        <v>323</v>
      </c>
      <c r="H68" s="410">
        <v>3</v>
      </c>
      <c r="I68" s="1004"/>
      <c r="J68" s="408">
        <f>H68*I65</f>
        <v>0</v>
      </c>
      <c r="K68" s="1007"/>
      <c r="L68" s="442"/>
      <c r="M68" s="955"/>
    </row>
    <row r="69" spans="1:13">
      <c r="A69" s="387">
        <v>67</v>
      </c>
      <c r="B69" s="982"/>
      <c r="C69" s="955"/>
      <c r="D69" s="957"/>
      <c r="E69" s="957"/>
      <c r="F69" s="409" t="s">
        <v>678</v>
      </c>
      <c r="G69" s="409" t="s">
        <v>324</v>
      </c>
      <c r="H69" s="410">
        <v>15</v>
      </c>
      <c r="I69" s="1004"/>
      <c r="J69" s="408">
        <f>H69*I65</f>
        <v>0</v>
      </c>
      <c r="K69" s="1007"/>
      <c r="L69" s="442"/>
      <c r="M69" s="955"/>
    </row>
    <row r="70" spans="1:13">
      <c r="A70" s="403">
        <v>68</v>
      </c>
      <c r="B70" s="982"/>
      <c r="C70" s="955"/>
      <c r="D70" s="957"/>
      <c r="E70" s="957"/>
      <c r="F70" s="409" t="s">
        <v>758</v>
      </c>
      <c r="G70" s="409" t="s">
        <v>759</v>
      </c>
      <c r="H70" s="410">
        <v>2</v>
      </c>
      <c r="I70" s="1004"/>
      <c r="J70" s="408">
        <f>H70*I65</f>
        <v>0</v>
      </c>
      <c r="K70" s="1007"/>
      <c r="L70" s="442"/>
      <c r="M70" s="955"/>
    </row>
    <row r="71" spans="1:13">
      <c r="A71" s="387">
        <v>69</v>
      </c>
      <c r="B71" s="982"/>
      <c r="C71" s="955"/>
      <c r="D71" s="957"/>
      <c r="E71" s="957"/>
      <c r="F71" s="409" t="s">
        <v>682</v>
      </c>
      <c r="G71" s="409" t="s">
        <v>326</v>
      </c>
      <c r="H71" s="410">
        <v>1</v>
      </c>
      <c r="I71" s="1005"/>
      <c r="J71" s="408">
        <f>H71*I65</f>
        <v>0</v>
      </c>
      <c r="K71" s="1008"/>
      <c r="L71" s="443"/>
      <c r="M71" s="955"/>
    </row>
    <row r="72" spans="1:13" ht="39.6">
      <c r="A72" s="403">
        <v>70</v>
      </c>
      <c r="B72" s="982"/>
      <c r="C72" s="397" t="s">
        <v>691</v>
      </c>
      <c r="D72" s="411"/>
      <c r="E72" s="411" t="s">
        <v>760</v>
      </c>
      <c r="F72" s="409" t="s">
        <v>761</v>
      </c>
      <c r="G72" s="409" t="s">
        <v>762</v>
      </c>
      <c r="H72" s="407" t="s">
        <v>626</v>
      </c>
      <c r="I72" s="407" t="s">
        <v>626</v>
      </c>
      <c r="J72" s="408"/>
      <c r="K72" s="996" t="s">
        <v>763</v>
      </c>
      <c r="L72" s="444"/>
      <c r="M72" s="397">
        <f>H.BOQ!L29</f>
        <v>0</v>
      </c>
    </row>
    <row r="73" spans="1:13" ht="39.6">
      <c r="A73" s="387">
        <v>71</v>
      </c>
      <c r="B73" s="982"/>
      <c r="C73" s="397" t="s">
        <v>698</v>
      </c>
      <c r="D73" s="411"/>
      <c r="E73" s="411" t="s">
        <v>764</v>
      </c>
      <c r="F73" s="409" t="s">
        <v>765</v>
      </c>
      <c r="G73" s="409" t="s">
        <v>766</v>
      </c>
      <c r="H73" s="407" t="s">
        <v>626</v>
      </c>
      <c r="I73" s="407" t="s">
        <v>626</v>
      </c>
      <c r="J73" s="408"/>
      <c r="K73" s="997"/>
      <c r="L73" s="445"/>
      <c r="M73" s="397">
        <f>H.BOQ!L30</f>
        <v>0</v>
      </c>
    </row>
    <row r="74" spans="1:13" ht="39.6">
      <c r="A74" s="403">
        <v>72</v>
      </c>
      <c r="B74" s="982"/>
      <c r="C74" s="397" t="s">
        <v>702</v>
      </c>
      <c r="D74" s="411"/>
      <c r="E74" s="411" t="s">
        <v>767</v>
      </c>
      <c r="F74" s="409" t="s">
        <v>768</v>
      </c>
      <c r="G74" s="409" t="s">
        <v>769</v>
      </c>
      <c r="H74" s="407" t="s">
        <v>626</v>
      </c>
      <c r="I74" s="407" t="s">
        <v>626</v>
      </c>
      <c r="J74" s="408"/>
      <c r="K74" s="997"/>
      <c r="L74" s="445"/>
      <c r="M74" s="397">
        <f>H.BOQ!L31</f>
        <v>0</v>
      </c>
    </row>
    <row r="75" spans="1:13" ht="39.6">
      <c r="A75" s="387">
        <v>73</v>
      </c>
      <c r="B75" s="982"/>
      <c r="C75" s="397" t="s">
        <v>706</v>
      </c>
      <c r="D75" s="411"/>
      <c r="E75" s="411" t="s">
        <v>770</v>
      </c>
      <c r="F75" s="409" t="s">
        <v>771</v>
      </c>
      <c r="G75" s="409" t="s">
        <v>772</v>
      </c>
      <c r="H75" s="407" t="s">
        <v>626</v>
      </c>
      <c r="I75" s="407" t="s">
        <v>626</v>
      </c>
      <c r="J75" s="408"/>
      <c r="K75" s="998"/>
      <c r="L75" s="446"/>
      <c r="M75" s="397">
        <f>H.BOQ!L32</f>
        <v>0</v>
      </c>
    </row>
    <row r="76" spans="1:13" ht="26.4">
      <c r="A76" s="403">
        <v>74</v>
      </c>
      <c r="B76" s="982"/>
      <c r="C76" s="397" t="s">
        <v>710</v>
      </c>
      <c r="D76" s="411"/>
      <c r="E76" s="411" t="s">
        <v>711</v>
      </c>
      <c r="F76" s="409" t="s">
        <v>712</v>
      </c>
      <c r="G76" s="409" t="s">
        <v>713</v>
      </c>
      <c r="H76" s="407" t="s">
        <v>626</v>
      </c>
      <c r="I76" s="407" t="s">
        <v>626</v>
      </c>
      <c r="J76" s="411"/>
      <c r="K76" s="401"/>
      <c r="L76" s="420" t="s">
        <v>660</v>
      </c>
      <c r="M76" s="397">
        <f>H.BOQ!L33</f>
        <v>0</v>
      </c>
    </row>
    <row r="77" spans="1:13" ht="15.6">
      <c r="A77" s="387">
        <v>75</v>
      </c>
      <c r="B77" s="982"/>
      <c r="C77" s="397" t="s">
        <v>714</v>
      </c>
      <c r="D77" s="399"/>
      <c r="E77" s="399"/>
      <c r="F77" s="399"/>
      <c r="G77" s="409"/>
      <c r="H77" s="407" t="s">
        <v>626</v>
      </c>
      <c r="I77" s="407" t="s">
        <v>626</v>
      </c>
      <c r="J77" s="411"/>
      <c r="K77" s="401"/>
      <c r="L77" s="420" t="s">
        <v>634</v>
      </c>
      <c r="M77" s="413">
        <f>M55</f>
        <v>0</v>
      </c>
    </row>
    <row r="78" spans="1:13" ht="26.4">
      <c r="A78" s="403">
        <v>76</v>
      </c>
      <c r="B78" s="982"/>
      <c r="C78" s="397" t="s">
        <v>715</v>
      </c>
      <c r="D78" s="414" t="s">
        <v>331</v>
      </c>
      <c r="E78" s="414" t="s">
        <v>716</v>
      </c>
      <c r="F78" s="415" t="s">
        <v>717</v>
      </c>
      <c r="G78" s="409" t="s">
        <v>331</v>
      </c>
      <c r="H78" s="407" t="s">
        <v>626</v>
      </c>
      <c r="I78" s="407" t="s">
        <v>626</v>
      </c>
      <c r="J78" s="408"/>
      <c r="K78" s="401"/>
      <c r="L78" s="420" t="s">
        <v>660</v>
      </c>
      <c r="M78" s="413">
        <f>M55*10+10</f>
        <v>10</v>
      </c>
    </row>
    <row r="79" spans="1:13" ht="15.6">
      <c r="A79" s="387">
        <v>77</v>
      </c>
      <c r="B79" s="982"/>
      <c r="C79" s="397" t="s">
        <v>718</v>
      </c>
      <c r="D79" s="447" t="s">
        <v>719</v>
      </c>
      <c r="E79" s="447" t="s">
        <v>720</v>
      </c>
      <c r="F79" s="448"/>
      <c r="G79" s="448"/>
      <c r="H79" s="407" t="s">
        <v>626</v>
      </c>
      <c r="I79" s="407" t="s">
        <v>626</v>
      </c>
      <c r="J79" s="408"/>
      <c r="K79" s="401"/>
      <c r="L79" s="420" t="s">
        <v>664</v>
      </c>
      <c r="M79" s="413">
        <v>20</v>
      </c>
    </row>
    <row r="80" spans="1:13" ht="15.6">
      <c r="A80" s="403">
        <v>78</v>
      </c>
      <c r="B80" s="982"/>
      <c r="C80" s="397" t="s">
        <v>722</v>
      </c>
      <c r="D80" s="448"/>
      <c r="E80" s="408"/>
      <c r="F80" s="409" t="s">
        <v>773</v>
      </c>
      <c r="G80" s="409" t="s">
        <v>774</v>
      </c>
      <c r="H80" s="407" t="s">
        <v>626</v>
      </c>
      <c r="I80" s="407" t="s">
        <v>626</v>
      </c>
      <c r="J80" s="408"/>
      <c r="K80" s="401"/>
      <c r="L80" s="420" t="s">
        <v>634</v>
      </c>
      <c r="M80" s="425" t="e">
        <f>M76/M55/1.5</f>
        <v>#DIV/0!</v>
      </c>
    </row>
    <row r="81" spans="1:13" ht="26.4">
      <c r="A81" s="387">
        <v>79</v>
      </c>
      <c r="B81" s="953" t="s">
        <v>775</v>
      </c>
      <c r="C81" s="397" t="s">
        <v>776</v>
      </c>
      <c r="D81" s="408"/>
      <c r="E81" s="408" t="s">
        <v>777</v>
      </c>
      <c r="F81" s="408"/>
      <c r="G81" s="409" t="s">
        <v>778</v>
      </c>
      <c r="H81" s="400">
        <v>1</v>
      </c>
      <c r="I81" s="960"/>
      <c r="J81" s="408">
        <f>H81*I81</f>
        <v>0</v>
      </c>
      <c r="K81" s="1009" t="s">
        <v>779</v>
      </c>
      <c r="L81" s="449" t="s">
        <v>634</v>
      </c>
      <c r="M81" s="397">
        <f>H.BOQ!L35</f>
        <v>0</v>
      </c>
    </row>
    <row r="82" spans="1:13" ht="15.6">
      <c r="A82" s="387">
        <v>80</v>
      </c>
      <c r="B82" s="953"/>
      <c r="C82" s="397" t="s">
        <v>780</v>
      </c>
      <c r="D82" s="408"/>
      <c r="E82" s="408" t="s">
        <v>781</v>
      </c>
      <c r="F82" s="408"/>
      <c r="G82" s="409" t="s">
        <v>782</v>
      </c>
      <c r="H82" s="400">
        <v>3</v>
      </c>
      <c r="I82" s="960"/>
      <c r="J82" s="408"/>
      <c r="K82" s="1009"/>
      <c r="L82" s="449" t="s">
        <v>664</v>
      </c>
      <c r="M82" s="450">
        <f>M81*3</f>
        <v>0</v>
      </c>
    </row>
    <row r="83" spans="1:13" ht="15" customHeight="1">
      <c r="A83" s="403">
        <v>83</v>
      </c>
      <c r="B83" s="1010" t="s">
        <v>783</v>
      </c>
      <c r="C83" s="397" t="s">
        <v>784</v>
      </c>
      <c r="D83" s="408"/>
      <c r="E83" s="408" t="s">
        <v>785</v>
      </c>
      <c r="F83" s="408"/>
      <c r="G83" s="409" t="s">
        <v>786</v>
      </c>
      <c r="H83" s="400">
        <v>1</v>
      </c>
      <c r="I83" s="960"/>
      <c r="J83" s="408">
        <f>H83*I83</f>
        <v>0</v>
      </c>
      <c r="K83" s="1009" t="s">
        <v>787</v>
      </c>
      <c r="L83" s="449" t="s">
        <v>634</v>
      </c>
      <c r="M83" s="397">
        <f>H.BOQ!L36</f>
        <v>0</v>
      </c>
    </row>
    <row r="84" spans="1:13" ht="15" customHeight="1">
      <c r="A84" s="387">
        <v>84</v>
      </c>
      <c r="B84" s="1011"/>
      <c r="C84" s="397" t="s">
        <v>788</v>
      </c>
      <c r="D84" s="408"/>
      <c r="E84" s="408" t="s">
        <v>789</v>
      </c>
      <c r="F84" s="408"/>
      <c r="G84" s="409" t="s">
        <v>782</v>
      </c>
      <c r="H84" s="400">
        <v>6</v>
      </c>
      <c r="I84" s="960"/>
      <c r="J84" s="408"/>
      <c r="K84" s="1009"/>
      <c r="L84" s="449" t="s">
        <v>664</v>
      </c>
      <c r="M84" s="450">
        <f>M83*6</f>
        <v>0</v>
      </c>
    </row>
    <row r="85" spans="1:13" ht="15" customHeight="1">
      <c r="A85" s="387">
        <v>85</v>
      </c>
      <c r="B85" s="1012" t="s">
        <v>790</v>
      </c>
      <c r="C85" s="397" t="s">
        <v>595</v>
      </c>
      <c r="D85" s="408"/>
      <c r="E85" s="408" t="s">
        <v>791</v>
      </c>
      <c r="F85" s="408"/>
      <c r="G85" s="409"/>
      <c r="H85" s="400"/>
      <c r="I85" s="960"/>
      <c r="J85" s="408"/>
      <c r="K85" s="1009"/>
      <c r="L85" s="449" t="s">
        <v>660</v>
      </c>
      <c r="M85" s="397">
        <f>H.BOQ!L38</f>
        <v>8</v>
      </c>
    </row>
    <row r="86" spans="1:13" ht="14.25" customHeight="1">
      <c r="A86" s="403">
        <v>86</v>
      </c>
      <c r="B86" s="1011"/>
      <c r="C86" s="397" t="s">
        <v>597</v>
      </c>
      <c r="E86" s="408" t="s">
        <v>792</v>
      </c>
      <c r="G86" s="396"/>
      <c r="H86" s="396"/>
      <c r="I86" s="960"/>
      <c r="J86" s="408">
        <f>H84*I83</f>
        <v>0</v>
      </c>
      <c r="K86" s="970"/>
      <c r="L86" s="452" t="s">
        <v>660</v>
      </c>
      <c r="M86" s="397">
        <f>H.BOQ!L39</f>
        <v>0</v>
      </c>
    </row>
    <row r="87" spans="1:13" ht="14.4">
      <c r="A87" s="387">
        <v>87</v>
      </c>
      <c r="B87" s="453" t="s">
        <v>793</v>
      </c>
      <c r="C87" s="397" t="s">
        <v>598</v>
      </c>
      <c r="D87" s="408"/>
      <c r="E87" s="408"/>
      <c r="F87" s="408"/>
      <c r="G87" s="409" t="s">
        <v>794</v>
      </c>
      <c r="H87" s="407" t="s">
        <v>626</v>
      </c>
      <c r="I87" s="407" t="s">
        <v>626</v>
      </c>
      <c r="J87" s="408"/>
      <c r="K87" s="454"/>
      <c r="L87" s="454" t="s">
        <v>634</v>
      </c>
      <c r="M87" s="397">
        <f>H.BOQ!L40</f>
        <v>0</v>
      </c>
    </row>
    <row r="88" spans="1:13" ht="14.4">
      <c r="A88" s="387">
        <v>90</v>
      </c>
      <c r="B88" s="1013" t="s">
        <v>795</v>
      </c>
      <c r="C88" s="397" t="s">
        <v>600</v>
      </c>
      <c r="D88" s="455"/>
      <c r="E88" s="455"/>
      <c r="F88" s="455"/>
      <c r="G88" s="409" t="s">
        <v>796</v>
      </c>
      <c r="H88" s="407" t="s">
        <v>626</v>
      </c>
      <c r="I88" s="407" t="s">
        <v>626</v>
      </c>
      <c r="J88" s="408"/>
      <c r="K88" s="1014" t="s">
        <v>797</v>
      </c>
      <c r="L88" s="452"/>
      <c r="M88" s="397">
        <f>H.BOQ!L41</f>
        <v>0</v>
      </c>
    </row>
    <row r="89" spans="1:13" ht="14.25" customHeight="1">
      <c r="A89" s="403">
        <v>91</v>
      </c>
      <c r="B89" s="1013"/>
      <c r="C89" s="397" t="s">
        <v>602</v>
      </c>
      <c r="D89" s="455"/>
      <c r="E89" s="455"/>
      <c r="F89" s="455"/>
      <c r="G89" s="409" t="s">
        <v>798</v>
      </c>
      <c r="H89" s="407" t="s">
        <v>626</v>
      </c>
      <c r="I89" s="407" t="s">
        <v>626</v>
      </c>
      <c r="J89" s="408"/>
      <c r="K89" s="1014"/>
      <c r="L89" s="452"/>
      <c r="M89" s="397">
        <f>H.BOQ!L42</f>
        <v>0</v>
      </c>
    </row>
    <row r="90" spans="1:13" ht="14.25" customHeight="1">
      <c r="A90" s="387">
        <v>92</v>
      </c>
      <c r="B90" s="1013"/>
      <c r="C90" s="397" t="s">
        <v>604</v>
      </c>
      <c r="D90" s="455"/>
      <c r="E90" s="455"/>
      <c r="F90" s="455"/>
      <c r="G90" s="409" t="s">
        <v>799</v>
      </c>
      <c r="H90" s="407" t="s">
        <v>626</v>
      </c>
      <c r="I90" s="407" t="s">
        <v>626</v>
      </c>
      <c r="J90" s="408"/>
      <c r="K90" s="1014"/>
      <c r="L90" s="452"/>
      <c r="M90" s="397" t="str">
        <f>H.BOQ!L43</f>
        <v>62</v>
      </c>
    </row>
    <row r="91" spans="1:13" ht="14.25" customHeight="1">
      <c r="A91" s="403">
        <v>93</v>
      </c>
      <c r="B91" s="1013"/>
      <c r="C91" s="397" t="s">
        <v>606</v>
      </c>
      <c r="D91" s="455"/>
      <c r="E91" s="455"/>
      <c r="F91" s="455"/>
      <c r="G91" s="409" t="s">
        <v>799</v>
      </c>
      <c r="H91" s="407" t="s">
        <v>626</v>
      </c>
      <c r="I91" s="407" t="s">
        <v>626</v>
      </c>
      <c r="J91" s="408"/>
      <c r="K91" s="1014"/>
      <c r="L91" s="452"/>
      <c r="M91" s="397">
        <f>H.BOQ!L44</f>
        <v>0</v>
      </c>
    </row>
    <row r="92" spans="1:13" ht="14.25" customHeight="1">
      <c r="A92" s="387">
        <v>94</v>
      </c>
      <c r="B92" s="1013"/>
      <c r="C92" s="397" t="s">
        <v>608</v>
      </c>
      <c r="D92" s="455"/>
      <c r="E92" s="455"/>
      <c r="F92" s="455"/>
      <c r="G92" s="409" t="s">
        <v>800</v>
      </c>
      <c r="H92" s="407" t="s">
        <v>626</v>
      </c>
      <c r="I92" s="407" t="s">
        <v>626</v>
      </c>
      <c r="J92" s="408"/>
      <c r="K92" s="1014"/>
      <c r="L92" s="452"/>
      <c r="M92" s="397">
        <f>H.BOQ!L45</f>
        <v>3</v>
      </c>
    </row>
    <row r="93" spans="1:13" ht="14.25" customHeight="1">
      <c r="A93" s="387">
        <v>95</v>
      </c>
      <c r="B93" s="1013"/>
      <c r="C93" s="397" t="s">
        <v>610</v>
      </c>
      <c r="D93" s="455"/>
      <c r="E93" s="455"/>
      <c r="F93" s="455"/>
      <c r="G93" s="409" t="s">
        <v>800</v>
      </c>
      <c r="H93" s="407" t="s">
        <v>626</v>
      </c>
      <c r="I93" s="407" t="s">
        <v>626</v>
      </c>
      <c r="J93" s="408"/>
      <c r="K93" s="1014"/>
      <c r="L93" s="452"/>
      <c r="M93" s="397">
        <f>H.BOQ!L46</f>
        <v>0</v>
      </c>
    </row>
    <row r="94" spans="1:13" ht="15" customHeight="1">
      <c r="A94" s="403">
        <v>96</v>
      </c>
      <c r="B94" s="1013"/>
      <c r="C94" s="397" t="s">
        <v>612</v>
      </c>
      <c r="D94" s="455"/>
      <c r="E94" s="455"/>
      <c r="F94" s="455"/>
      <c r="G94" s="409" t="s">
        <v>801</v>
      </c>
      <c r="H94" s="407" t="s">
        <v>626</v>
      </c>
      <c r="I94" s="407" t="s">
        <v>626</v>
      </c>
      <c r="J94" s="408"/>
      <c r="K94" s="1014"/>
      <c r="L94" s="452"/>
      <c r="M94" s="397">
        <f>H.BOQ!L47</f>
        <v>0</v>
      </c>
    </row>
    <row r="95" spans="1:13" ht="16.5" customHeight="1">
      <c r="A95" s="387">
        <v>97</v>
      </c>
      <c r="B95" s="1015" t="s">
        <v>802</v>
      </c>
      <c r="C95" s="397" t="s">
        <v>803</v>
      </c>
      <c r="D95" s="408" t="s">
        <v>804</v>
      </c>
      <c r="E95" s="408" t="s">
        <v>805</v>
      </c>
      <c r="F95" s="408"/>
      <c r="G95" s="409" t="s">
        <v>804</v>
      </c>
      <c r="H95" s="407" t="s">
        <v>626</v>
      </c>
      <c r="I95" s="407" t="s">
        <v>626</v>
      </c>
      <c r="J95" s="408"/>
      <c r="K95" s="401">
        <v>1</v>
      </c>
      <c r="L95" s="420" t="s">
        <v>634</v>
      </c>
      <c r="M95" s="397">
        <f>H.BOQ!L37</f>
        <v>1</v>
      </c>
    </row>
    <row r="96" spans="1:13" ht="15" customHeight="1">
      <c r="A96" s="403">
        <v>98</v>
      </c>
      <c r="B96" s="1015"/>
      <c r="C96" s="397" t="s">
        <v>806</v>
      </c>
      <c r="D96" s="408" t="s">
        <v>807</v>
      </c>
      <c r="E96" s="408" t="s">
        <v>808</v>
      </c>
      <c r="F96" s="408"/>
      <c r="G96" s="409" t="s">
        <v>807</v>
      </c>
      <c r="H96" s="407"/>
      <c r="I96" s="407"/>
      <c r="J96" s="408"/>
      <c r="K96" s="401">
        <v>2</v>
      </c>
      <c r="L96" s="420" t="s">
        <v>664</v>
      </c>
      <c r="M96" s="413">
        <f>M95*2</f>
        <v>2</v>
      </c>
    </row>
    <row r="97" spans="1:13" ht="26.4">
      <c r="A97" s="387">
        <v>99</v>
      </c>
      <c r="B97" s="456" t="s">
        <v>809</v>
      </c>
      <c r="C97" s="397" t="s">
        <v>588</v>
      </c>
      <c r="D97" s="408" t="s">
        <v>810</v>
      </c>
      <c r="E97" s="408" t="s">
        <v>811</v>
      </c>
      <c r="F97" s="448"/>
      <c r="G97" s="409" t="s">
        <v>812</v>
      </c>
      <c r="H97" s="407" t="s">
        <v>626</v>
      </c>
      <c r="I97" s="407" t="s">
        <v>626</v>
      </c>
      <c r="J97" s="408"/>
      <c r="K97" s="420" t="s">
        <v>813</v>
      </c>
      <c r="L97" s="420" t="s">
        <v>634</v>
      </c>
      <c r="M97" s="450">
        <f>H.BOQ!L34</f>
        <v>3</v>
      </c>
    </row>
    <row r="98" spans="1:13" ht="14.25" hidden="1" customHeight="1">
      <c r="A98" s="403">
        <v>101</v>
      </c>
      <c r="B98" s="1016" t="s">
        <v>814</v>
      </c>
      <c r="C98" s="388" t="s">
        <v>815</v>
      </c>
      <c r="D98" s="457"/>
      <c r="E98" s="457" t="s">
        <v>816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1017"/>
      <c r="C99" s="388" t="s">
        <v>817</v>
      </c>
      <c r="D99" s="457"/>
      <c r="E99" s="457" t="s">
        <v>818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1017"/>
      <c r="C100" s="388" t="s">
        <v>819</v>
      </c>
      <c r="D100" s="457"/>
      <c r="E100" s="457" t="s">
        <v>820</v>
      </c>
      <c r="F100" s="457"/>
      <c r="G100" s="388" t="s">
        <v>821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1018"/>
      <c r="C101" s="388" t="s">
        <v>822</v>
      </c>
      <c r="D101" s="457"/>
      <c r="E101" s="457" t="s">
        <v>823</v>
      </c>
      <c r="F101" s="457"/>
      <c r="G101" s="457" t="s">
        <v>824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1019" t="s">
        <v>825</v>
      </c>
      <c r="C102" s="388" t="s">
        <v>826</v>
      </c>
      <c r="D102" s="457"/>
      <c r="E102" s="457" t="s">
        <v>827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1019"/>
      <c r="C103" s="388" t="s">
        <v>828</v>
      </c>
      <c r="D103" s="457"/>
      <c r="E103" s="457" t="s">
        <v>829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1020"/>
      <c r="C104" s="388" t="s">
        <v>830</v>
      </c>
      <c r="D104" s="457"/>
      <c r="E104" s="457" t="s">
        <v>831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1020"/>
      <c r="C105" s="388" t="s">
        <v>832</v>
      </c>
      <c r="D105" s="457"/>
      <c r="E105" s="457" t="s">
        <v>833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88:B94"/>
    <mergeCell ref="K88:K94"/>
    <mergeCell ref="B95:B96"/>
    <mergeCell ref="B98:B101"/>
    <mergeCell ref="B102:B105"/>
    <mergeCell ref="B81:B82"/>
    <mergeCell ref="I81:I82"/>
    <mergeCell ref="K81:K82"/>
    <mergeCell ref="B83:B84"/>
    <mergeCell ref="I83:I86"/>
    <mergeCell ref="K83:K86"/>
    <mergeCell ref="B85:B86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I36:I37"/>
    <mergeCell ref="L36:L37"/>
    <mergeCell ref="K46:K49"/>
    <mergeCell ref="M46:M49"/>
    <mergeCell ref="K50:K52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M34:M35"/>
    <mergeCell ref="K30:K37"/>
    <mergeCell ref="L30:L31"/>
    <mergeCell ref="M30:M31"/>
    <mergeCell ref="M32:M33"/>
    <mergeCell ref="M36:M37"/>
    <mergeCell ref="L32:L33"/>
    <mergeCell ref="E34:E35"/>
    <mergeCell ref="I34:I35"/>
    <mergeCell ref="L34:L35"/>
    <mergeCell ref="I16:I22"/>
    <mergeCell ref="K16:K29"/>
    <mergeCell ref="I30:I31"/>
    <mergeCell ref="C32:C33"/>
    <mergeCell ref="D32:D33"/>
    <mergeCell ref="E32:E33"/>
    <mergeCell ref="I32:I33"/>
    <mergeCell ref="L16:L22"/>
    <mergeCell ref="M16:M22"/>
    <mergeCell ref="C23:C29"/>
    <mergeCell ref="D23:D29"/>
    <mergeCell ref="E23:E29"/>
    <mergeCell ref="I23:I29"/>
    <mergeCell ref="L23:L29"/>
    <mergeCell ref="M23:M29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11" zoomScaleNormal="100" zoomScaleSheetLayoutView="100" workbookViewId="0">
      <selection activeCell="J15" sqref="J15:K16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53" t="s">
        <v>181</v>
      </c>
      <c r="F3" s="818"/>
      <c r="G3" s="818"/>
      <c r="H3" s="818"/>
      <c r="I3" s="818"/>
      <c r="J3" s="818"/>
      <c r="K3" s="939"/>
      <c r="L3" s="946"/>
      <c r="M3" s="947"/>
      <c r="N3" s="233"/>
      <c r="O3" s="233"/>
    </row>
    <row r="4" spans="1:22" ht="17.399999999999999">
      <c r="A4" s="223"/>
      <c r="B4" s="180"/>
      <c r="C4" s="215"/>
      <c r="D4" s="470"/>
      <c r="E4" s="940"/>
      <c r="F4" s="941"/>
      <c r="G4" s="941"/>
      <c r="H4" s="941"/>
      <c r="I4" s="941"/>
      <c r="J4" s="941"/>
      <c r="K4" s="942"/>
      <c r="L4" s="948"/>
      <c r="M4" s="949"/>
      <c r="N4" s="233"/>
      <c r="O4" s="233"/>
    </row>
    <row r="5" spans="1:22" ht="17.399999999999999">
      <c r="A5" s="223"/>
      <c r="B5" s="180"/>
      <c r="C5" s="215"/>
      <c r="D5" s="470"/>
      <c r="E5" s="940"/>
      <c r="F5" s="941"/>
      <c r="G5" s="941"/>
      <c r="H5" s="941"/>
      <c r="I5" s="941"/>
      <c r="J5" s="941"/>
      <c r="K5" s="942"/>
      <c r="L5" s="948"/>
      <c r="M5" s="949"/>
      <c r="N5" s="233"/>
      <c r="O5" s="233"/>
    </row>
    <row r="6" spans="1:22" ht="21.6" thickBot="1">
      <c r="A6" s="223"/>
      <c r="B6" s="180"/>
      <c r="C6" s="216"/>
      <c r="D6" s="218"/>
      <c r="E6" s="943"/>
      <c r="F6" s="944"/>
      <c r="G6" s="944"/>
      <c r="H6" s="944"/>
      <c r="I6" s="944"/>
      <c r="J6" s="944"/>
      <c r="K6" s="945"/>
      <c r="L6" s="950"/>
      <c r="M6" s="951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LB11319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37" t="s">
        <v>859</v>
      </c>
      <c r="D9" s="1038"/>
      <c r="E9" s="1038"/>
      <c r="F9" s="1038"/>
      <c r="G9" s="1038"/>
      <c r="H9" s="1038"/>
      <c r="I9" s="1038"/>
      <c r="J9" s="1038"/>
      <c r="K9" s="1038"/>
      <c r="L9" s="1038"/>
      <c r="M9" s="1039"/>
      <c r="N9" s="465"/>
      <c r="O9" s="465"/>
    </row>
    <row r="10" spans="1:22" ht="36.75" customHeight="1">
      <c r="A10" s="462"/>
      <c r="B10" s="462"/>
      <c r="C10" s="483" t="s">
        <v>837</v>
      </c>
      <c r="D10" s="1034" t="s">
        <v>838</v>
      </c>
      <c r="E10" s="1034"/>
      <c r="F10" s="1034" t="s">
        <v>839</v>
      </c>
      <c r="G10" s="1034"/>
      <c r="H10" s="1034"/>
      <c r="I10" s="484" t="s">
        <v>840</v>
      </c>
      <c r="J10" s="484" t="s">
        <v>841</v>
      </c>
      <c r="K10" s="484" t="s">
        <v>842</v>
      </c>
      <c r="L10" s="1035" t="s">
        <v>179</v>
      </c>
      <c r="M10" s="1036"/>
      <c r="N10" s="465"/>
      <c r="O10" s="465"/>
    </row>
    <row r="11" spans="1:22" ht="36.75" customHeight="1">
      <c r="A11" s="462"/>
      <c r="B11" s="462"/>
      <c r="C11" s="504">
        <v>1</v>
      </c>
      <c r="D11" s="1024" t="s">
        <v>843</v>
      </c>
      <c r="E11" s="1025"/>
      <c r="F11" s="1021" t="s">
        <v>844</v>
      </c>
      <c r="G11" s="1021"/>
      <c r="H11" s="1021"/>
      <c r="I11" s="505"/>
      <c r="J11" s="505"/>
      <c r="K11" s="505"/>
      <c r="L11" s="1021"/>
      <c r="M11" s="917"/>
      <c r="N11" s="465"/>
      <c r="O11" s="465"/>
      <c r="R11" s="1024" t="s">
        <v>843</v>
      </c>
      <c r="S11" s="1025"/>
      <c r="T11" s="1021" t="s">
        <v>844</v>
      </c>
      <c r="U11" s="1021"/>
      <c r="V11" s="1021"/>
    </row>
    <row r="12" spans="1:22" ht="36.75" customHeight="1">
      <c r="A12" s="462"/>
      <c r="B12" s="462"/>
      <c r="C12" s="504">
        <v>2</v>
      </c>
      <c r="D12" s="1026"/>
      <c r="E12" s="1027"/>
      <c r="F12" s="1021" t="s">
        <v>847</v>
      </c>
      <c r="G12" s="1021"/>
      <c r="H12" s="1021"/>
      <c r="I12" s="505"/>
      <c r="J12" s="505"/>
      <c r="K12" s="505"/>
      <c r="L12" s="1021"/>
      <c r="M12" s="917"/>
      <c r="N12" s="465"/>
      <c r="O12" s="465"/>
      <c r="R12" s="1026"/>
      <c r="S12" s="1027"/>
      <c r="T12" s="1021" t="s">
        <v>847</v>
      </c>
      <c r="U12" s="1021"/>
      <c r="V12" s="1021"/>
    </row>
    <row r="13" spans="1:22" ht="36.75" customHeight="1">
      <c r="A13" s="462"/>
      <c r="B13" s="462"/>
      <c r="C13" s="504">
        <v>3</v>
      </c>
      <c r="D13" s="1024" t="s">
        <v>1037</v>
      </c>
      <c r="E13" s="1025"/>
      <c r="F13" s="918" t="s">
        <v>845</v>
      </c>
      <c r="G13" s="919"/>
      <c r="H13" s="920"/>
      <c r="I13" s="505"/>
      <c r="J13" s="505"/>
      <c r="K13" s="505"/>
      <c r="L13" s="918"/>
      <c r="M13" s="1033"/>
      <c r="N13" s="465"/>
      <c r="O13" s="465"/>
      <c r="R13" s="1024" t="s">
        <v>1037</v>
      </c>
      <c r="S13" s="1025"/>
      <c r="T13" s="918" t="s">
        <v>845</v>
      </c>
      <c r="U13" s="919"/>
      <c r="V13" s="920"/>
    </row>
    <row r="14" spans="1:22" ht="36.75" customHeight="1">
      <c r="A14" s="462"/>
      <c r="B14" s="462"/>
      <c r="C14" s="504">
        <v>4</v>
      </c>
      <c r="D14" s="1026"/>
      <c r="E14" s="1027"/>
      <c r="F14" s="1021" t="s">
        <v>846</v>
      </c>
      <c r="G14" s="1021"/>
      <c r="H14" s="1021"/>
      <c r="I14" s="505"/>
      <c r="J14" s="505"/>
      <c r="K14" s="505"/>
      <c r="L14" s="1021"/>
      <c r="M14" s="917"/>
      <c r="N14" s="465"/>
      <c r="O14" s="465"/>
      <c r="R14" s="1026"/>
      <c r="S14" s="1027"/>
      <c r="T14" s="1021" t="s">
        <v>846</v>
      </c>
      <c r="U14" s="1021"/>
      <c r="V14" s="1021"/>
    </row>
    <row r="15" spans="1:22" ht="36.75" customHeight="1">
      <c r="A15" s="462"/>
      <c r="B15" s="462"/>
      <c r="C15" s="504">
        <v>5</v>
      </c>
      <c r="D15" s="1024" t="s">
        <v>209</v>
      </c>
      <c r="E15" s="1025"/>
      <c r="F15" s="1021" t="s">
        <v>209</v>
      </c>
      <c r="G15" s="1021"/>
      <c r="H15" s="1021"/>
      <c r="I15" s="505"/>
      <c r="J15" s="505" t="s">
        <v>1057</v>
      </c>
      <c r="K15" s="505">
        <v>3</v>
      </c>
      <c r="L15" s="1021"/>
      <c r="M15" s="917"/>
      <c r="N15" s="465"/>
      <c r="O15" s="465"/>
      <c r="R15" s="1024" t="s">
        <v>209</v>
      </c>
      <c r="S15" s="1025"/>
      <c r="T15" s="1021" t="s">
        <v>1040</v>
      </c>
      <c r="U15" s="1021"/>
      <c r="V15" s="1021"/>
    </row>
    <row r="16" spans="1:22" ht="36.75" customHeight="1">
      <c r="A16" s="462"/>
      <c r="B16" s="462"/>
      <c r="C16" s="504">
        <v>6</v>
      </c>
      <c r="D16" s="1026"/>
      <c r="E16" s="1027"/>
      <c r="F16" s="1021" t="s">
        <v>848</v>
      </c>
      <c r="G16" s="1021"/>
      <c r="H16" s="1021"/>
      <c r="I16" s="505"/>
      <c r="J16" s="505" t="s">
        <v>1057</v>
      </c>
      <c r="K16" s="533">
        <v>3</v>
      </c>
      <c r="L16" s="1021"/>
      <c r="M16" s="917"/>
      <c r="N16" s="465"/>
      <c r="O16" s="465"/>
      <c r="R16" s="1026"/>
      <c r="S16" s="1027"/>
      <c r="T16" s="1021" t="s">
        <v>1038</v>
      </c>
      <c r="U16" s="1021"/>
      <c r="V16" s="1021"/>
    </row>
    <row r="17" spans="1:22" ht="36.75" customHeight="1">
      <c r="A17" s="462"/>
      <c r="B17" s="462"/>
      <c r="C17" s="504">
        <v>7</v>
      </c>
      <c r="D17" s="1024" t="s">
        <v>856</v>
      </c>
      <c r="E17" s="1025"/>
      <c r="F17" s="1021" t="s">
        <v>849</v>
      </c>
      <c r="G17" s="1021"/>
      <c r="H17" s="1021"/>
      <c r="I17" s="505"/>
      <c r="J17" s="505"/>
      <c r="K17" s="505"/>
      <c r="L17" s="1021"/>
      <c r="M17" s="917"/>
      <c r="N17" s="465"/>
      <c r="O17" s="465"/>
      <c r="R17" s="1024" t="s">
        <v>856</v>
      </c>
      <c r="S17" s="1025"/>
      <c r="T17" s="1021" t="s">
        <v>1039</v>
      </c>
      <c r="U17" s="1021"/>
      <c r="V17" s="1021"/>
    </row>
    <row r="18" spans="1:22" ht="36.75" customHeight="1">
      <c r="A18" s="462"/>
      <c r="B18" s="462"/>
      <c r="C18" s="504">
        <v>8</v>
      </c>
      <c r="D18" s="1028"/>
      <c r="E18" s="1029"/>
      <c r="F18" s="1021" t="s">
        <v>850</v>
      </c>
      <c r="G18" s="1021"/>
      <c r="H18" s="1021"/>
      <c r="I18" s="505"/>
      <c r="J18" s="505"/>
      <c r="K18" s="505"/>
      <c r="L18" s="1021"/>
      <c r="M18" s="917"/>
      <c r="N18" s="465"/>
      <c r="O18" s="465"/>
      <c r="R18" s="1028"/>
      <c r="S18" s="1029"/>
      <c r="T18" s="1021" t="s">
        <v>1041</v>
      </c>
      <c r="U18" s="1021"/>
      <c r="V18" s="1021"/>
    </row>
    <row r="19" spans="1:22" ht="36.75" customHeight="1">
      <c r="A19" s="462"/>
      <c r="B19" s="462"/>
      <c r="C19" s="504">
        <v>9</v>
      </c>
      <c r="D19" s="1026"/>
      <c r="E19" s="1027"/>
      <c r="F19" s="1021" t="s">
        <v>851</v>
      </c>
      <c r="G19" s="1021"/>
      <c r="H19" s="1021"/>
      <c r="I19" s="505"/>
      <c r="J19" s="505"/>
      <c r="K19" s="505"/>
      <c r="L19" s="1021"/>
      <c r="M19" s="917"/>
      <c r="N19" s="465"/>
      <c r="O19" s="465"/>
      <c r="R19" s="1026"/>
      <c r="S19" s="1027"/>
      <c r="T19" s="1021" t="s">
        <v>1042</v>
      </c>
      <c r="U19" s="1021"/>
      <c r="V19" s="1021"/>
    </row>
    <row r="20" spans="1:22" ht="36.75" customHeight="1">
      <c r="A20" s="462"/>
      <c r="B20" s="462"/>
      <c r="C20" s="504">
        <v>10</v>
      </c>
      <c r="D20" s="1032" t="s">
        <v>852</v>
      </c>
      <c r="E20" s="1032"/>
      <c r="F20" s="1021" t="s">
        <v>852</v>
      </c>
      <c r="G20" s="1021"/>
      <c r="H20" s="1021"/>
      <c r="I20" s="505"/>
      <c r="J20" s="505"/>
      <c r="K20" s="505"/>
      <c r="L20" s="1021"/>
      <c r="M20" s="917"/>
      <c r="N20" s="465"/>
      <c r="O20" s="465"/>
      <c r="R20" s="1032" t="s">
        <v>852</v>
      </c>
      <c r="S20" s="1032"/>
      <c r="T20" s="1021" t="s">
        <v>1043</v>
      </c>
      <c r="U20" s="1021"/>
      <c r="V20" s="1021"/>
    </row>
    <row r="21" spans="1:22" ht="36.75" customHeight="1">
      <c r="A21" s="462"/>
      <c r="B21" s="462"/>
      <c r="C21" s="504">
        <v>11</v>
      </c>
      <c r="D21" s="1024" t="s">
        <v>857</v>
      </c>
      <c r="E21" s="1025"/>
      <c r="F21" s="1021" t="s">
        <v>853</v>
      </c>
      <c r="G21" s="1021"/>
      <c r="H21" s="1021"/>
      <c r="I21" s="505"/>
      <c r="J21" s="505"/>
      <c r="K21" s="505"/>
      <c r="L21" s="1021"/>
      <c r="M21" s="917"/>
      <c r="N21" s="465"/>
      <c r="O21" s="465"/>
      <c r="R21" s="1024" t="s">
        <v>857</v>
      </c>
      <c r="S21" s="1025"/>
      <c r="T21" s="1021" t="s">
        <v>1044</v>
      </c>
      <c r="U21" s="1021"/>
      <c r="V21" s="1021"/>
    </row>
    <row r="22" spans="1:22" ht="36.75" customHeight="1">
      <c r="A22" s="462"/>
      <c r="B22" s="462"/>
      <c r="C22" s="504">
        <v>12</v>
      </c>
      <c r="D22" s="1026"/>
      <c r="E22" s="1027"/>
      <c r="F22" s="1021" t="s">
        <v>854</v>
      </c>
      <c r="G22" s="1021"/>
      <c r="H22" s="1021"/>
      <c r="I22" s="505"/>
      <c r="J22" s="505"/>
      <c r="K22" s="505"/>
      <c r="L22" s="1021"/>
      <c r="M22" s="917"/>
      <c r="N22" s="465"/>
      <c r="O22" s="465"/>
      <c r="R22" s="1026"/>
      <c r="S22" s="1027"/>
      <c r="T22" s="1021" t="s">
        <v>1045</v>
      </c>
      <c r="U22" s="1021"/>
      <c r="V22" s="1021"/>
    </row>
    <row r="23" spans="1:22" ht="36.75" customHeight="1">
      <c r="A23" s="462"/>
      <c r="B23" s="462"/>
      <c r="C23" s="504">
        <v>13</v>
      </c>
      <c r="D23" s="1032" t="s">
        <v>855</v>
      </c>
      <c r="E23" s="1032"/>
      <c r="F23" s="1021" t="s">
        <v>855</v>
      </c>
      <c r="G23" s="1021"/>
      <c r="H23" s="1021"/>
      <c r="I23" s="505"/>
      <c r="J23" s="505"/>
      <c r="K23" s="505"/>
      <c r="L23" s="1021"/>
      <c r="M23" s="917"/>
      <c r="N23" s="465"/>
      <c r="O23" s="465"/>
      <c r="R23" s="1032" t="s">
        <v>855</v>
      </c>
      <c r="S23" s="1032"/>
      <c r="T23" s="1021" t="s">
        <v>1046</v>
      </c>
      <c r="U23" s="1021"/>
      <c r="V23" s="1021"/>
    </row>
    <row r="24" spans="1:22" ht="36.75" customHeight="1">
      <c r="A24" s="462"/>
      <c r="B24" s="462"/>
      <c r="C24" s="504">
        <v>14</v>
      </c>
      <c r="D24" s="1024" t="s">
        <v>858</v>
      </c>
      <c r="E24" s="1025"/>
      <c r="F24" s="1021"/>
      <c r="G24" s="1021"/>
      <c r="H24" s="1021"/>
      <c r="I24" s="505"/>
      <c r="J24" s="505"/>
      <c r="K24" s="505"/>
      <c r="L24" s="1021"/>
      <c r="M24" s="917"/>
      <c r="N24" s="465"/>
      <c r="O24" s="465"/>
    </row>
    <row r="25" spans="1:22" ht="36.75" customHeight="1">
      <c r="A25" s="462"/>
      <c r="B25" s="462"/>
      <c r="C25" s="504">
        <v>15</v>
      </c>
      <c r="D25" s="1028"/>
      <c r="E25" s="1029"/>
      <c r="F25" s="1021"/>
      <c r="G25" s="1021"/>
      <c r="H25" s="1021"/>
      <c r="I25" s="505"/>
      <c r="J25" s="505"/>
      <c r="K25" s="505"/>
      <c r="L25" s="1021"/>
      <c r="M25" s="917"/>
      <c r="N25" s="465"/>
      <c r="O25" s="465"/>
    </row>
    <row r="26" spans="1:22" ht="36.75" customHeight="1">
      <c r="A26" s="462"/>
      <c r="B26" s="462"/>
      <c r="C26" s="504">
        <v>16</v>
      </c>
      <c r="D26" s="1028"/>
      <c r="E26" s="1029"/>
      <c r="F26" s="1021"/>
      <c r="G26" s="1021"/>
      <c r="H26" s="1021"/>
      <c r="I26" s="505"/>
      <c r="J26" s="505"/>
      <c r="K26" s="505"/>
      <c r="L26" s="1021"/>
      <c r="M26" s="917"/>
      <c r="N26" s="465"/>
      <c r="O26" s="465"/>
    </row>
    <row r="27" spans="1:22" ht="36.75" customHeight="1">
      <c r="A27" s="462"/>
      <c r="B27" s="462"/>
      <c r="C27" s="504">
        <v>17</v>
      </c>
      <c r="D27" s="1028"/>
      <c r="E27" s="1029"/>
      <c r="F27" s="1021"/>
      <c r="G27" s="1021"/>
      <c r="H27" s="1021"/>
      <c r="I27" s="505"/>
      <c r="J27" s="505"/>
      <c r="K27" s="505"/>
      <c r="L27" s="1021"/>
      <c r="M27" s="917"/>
      <c r="N27" s="465"/>
      <c r="O27" s="465"/>
    </row>
    <row r="28" spans="1:22" ht="36.75" customHeight="1">
      <c r="A28" s="462"/>
      <c r="B28" s="462"/>
      <c r="C28" s="504">
        <v>18</v>
      </c>
      <c r="D28" s="1028"/>
      <c r="E28" s="1029"/>
      <c r="F28" s="1021"/>
      <c r="G28" s="1021"/>
      <c r="H28" s="1021"/>
      <c r="I28" s="505"/>
      <c r="J28" s="505"/>
      <c r="K28" s="505"/>
      <c r="L28" s="1021"/>
      <c r="M28" s="917"/>
      <c r="N28" s="465"/>
      <c r="O28" s="465"/>
    </row>
    <row r="29" spans="1:22" ht="36.75" customHeight="1">
      <c r="A29" s="462"/>
      <c r="B29" s="462"/>
      <c r="C29" s="504">
        <v>19</v>
      </c>
      <c r="D29" s="1028"/>
      <c r="E29" s="1029"/>
      <c r="F29" s="1021"/>
      <c r="G29" s="1021"/>
      <c r="H29" s="1021"/>
      <c r="I29" s="505"/>
      <c r="J29" s="505"/>
      <c r="K29" s="505"/>
      <c r="L29" s="1021"/>
      <c r="M29" s="917"/>
      <c r="N29" s="465"/>
      <c r="O29" s="465"/>
    </row>
    <row r="30" spans="1:22" ht="36.75" customHeight="1" thickBot="1">
      <c r="A30" s="462"/>
      <c r="B30" s="462"/>
      <c r="C30" s="506">
        <v>20</v>
      </c>
      <c r="D30" s="1030"/>
      <c r="E30" s="1031"/>
      <c r="F30" s="1022"/>
      <c r="G30" s="1022"/>
      <c r="H30" s="1022"/>
      <c r="I30" s="507"/>
      <c r="J30" s="507"/>
      <c r="K30" s="507"/>
      <c r="L30" s="1022"/>
      <c r="M30" s="1023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R23:S23"/>
    <mergeCell ref="T23:V23"/>
    <mergeCell ref="R20:S20"/>
    <mergeCell ref="T20:V20"/>
    <mergeCell ref="R21:S22"/>
    <mergeCell ref="T21:V21"/>
    <mergeCell ref="T22:V22"/>
    <mergeCell ref="R15:S16"/>
    <mergeCell ref="T15:V15"/>
    <mergeCell ref="T16:V16"/>
    <mergeCell ref="R17:S19"/>
    <mergeCell ref="T17:V17"/>
    <mergeCell ref="T18:V18"/>
    <mergeCell ref="T19:V19"/>
    <mergeCell ref="R11:S12"/>
    <mergeCell ref="T11:V11"/>
    <mergeCell ref="T12:V12"/>
    <mergeCell ref="R13:S14"/>
    <mergeCell ref="T13:V13"/>
    <mergeCell ref="T14:V14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F19:H19"/>
    <mergeCell ref="F20:H20"/>
    <mergeCell ref="F14:H14"/>
    <mergeCell ref="F15:H15"/>
    <mergeCell ref="F16:H16"/>
    <mergeCell ref="F21:H21"/>
    <mergeCell ref="F22:H22"/>
    <mergeCell ref="F23:H23"/>
    <mergeCell ref="F24:H24"/>
    <mergeCell ref="F28:H28"/>
    <mergeCell ref="F29:H29"/>
    <mergeCell ref="F30:H30"/>
    <mergeCell ref="F25:H25"/>
    <mergeCell ref="F26:H26"/>
    <mergeCell ref="F27:H27"/>
    <mergeCell ref="L13:M13"/>
    <mergeCell ref="L20:M20"/>
    <mergeCell ref="L21:M21"/>
    <mergeCell ref="L22:M22"/>
    <mergeCell ref="L17:M17"/>
    <mergeCell ref="L18:M18"/>
    <mergeCell ref="L19:M19"/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40"/>
      <c r="B1" s="1041"/>
      <c r="C1" s="1041"/>
      <c r="D1" s="1041"/>
      <c r="E1" s="1041"/>
      <c r="F1" s="1041"/>
      <c r="G1" s="1041"/>
      <c r="H1" s="1042"/>
      <c r="I1" s="1043" t="s">
        <v>7</v>
      </c>
      <c r="J1" s="1044"/>
      <c r="K1" s="1044"/>
      <c r="L1" s="1044"/>
      <c r="M1" s="1044"/>
      <c r="N1" s="1044"/>
      <c r="O1" s="1044"/>
      <c r="P1" s="1044"/>
      <c r="Q1" s="1044"/>
      <c r="R1" s="1044"/>
      <c r="S1" s="1044"/>
      <c r="T1" s="1044"/>
      <c r="U1" s="1044"/>
      <c r="V1" s="1045"/>
      <c r="W1" s="1043" t="s">
        <v>18</v>
      </c>
      <c r="X1" s="1044"/>
      <c r="Y1" s="1044"/>
      <c r="Z1" s="1044"/>
      <c r="AA1" s="1044"/>
      <c r="AB1" s="1044"/>
      <c r="AC1" s="1044"/>
      <c r="AD1" s="1045"/>
    </row>
    <row r="2" spans="1:30">
      <c r="A2" s="1046" t="s">
        <v>8</v>
      </c>
      <c r="B2" s="1047"/>
      <c r="C2" s="1047"/>
      <c r="D2" s="1047"/>
      <c r="E2" s="1047"/>
      <c r="F2" s="1047"/>
      <c r="G2" s="1047"/>
      <c r="H2" s="1048"/>
      <c r="I2" s="1049"/>
      <c r="J2" s="1050"/>
      <c r="K2" s="1050"/>
      <c r="L2" s="1050"/>
      <c r="M2" s="1050"/>
      <c r="N2" s="1050"/>
      <c r="O2" s="1050"/>
      <c r="P2" s="1050"/>
      <c r="Q2" s="1050"/>
      <c r="R2" s="1050"/>
      <c r="S2" s="1050"/>
      <c r="T2" s="1051" t="s">
        <v>9</v>
      </c>
      <c r="U2" s="1051"/>
      <c r="V2" s="1051"/>
      <c r="W2" s="1051"/>
      <c r="X2" s="1051"/>
      <c r="Y2" s="1052"/>
      <c r="Z2" s="1053"/>
      <c r="AA2" s="1053"/>
      <c r="AB2" s="1053"/>
      <c r="AC2" s="1053"/>
      <c r="AD2" s="1054"/>
    </row>
    <row r="3" spans="1:30">
      <c r="A3" s="1055" t="s">
        <v>52</v>
      </c>
      <c r="B3" s="1056"/>
      <c r="C3" s="1056"/>
      <c r="D3" s="1056"/>
      <c r="E3" s="1056"/>
      <c r="F3" s="1056"/>
      <c r="G3" s="1056"/>
      <c r="H3" s="1057"/>
      <c r="I3" s="1058"/>
      <c r="J3" s="1059"/>
      <c r="K3" s="1059"/>
      <c r="L3" s="1059"/>
      <c r="M3" s="1059"/>
      <c r="N3" s="1059"/>
      <c r="O3" s="1059"/>
      <c r="P3" s="1059"/>
      <c r="Q3" s="1059"/>
      <c r="R3" s="1059"/>
      <c r="S3" s="1060"/>
      <c r="T3" s="1061" t="s">
        <v>10</v>
      </c>
      <c r="U3" s="1061"/>
      <c r="V3" s="1061"/>
      <c r="W3" s="1061"/>
      <c r="X3" s="1061"/>
      <c r="Y3" s="1052"/>
      <c r="Z3" s="1053"/>
      <c r="AA3" s="1053"/>
      <c r="AB3" s="1053"/>
      <c r="AC3" s="1053"/>
      <c r="AD3" s="1054"/>
    </row>
    <row r="4" spans="1:30" ht="14.25" customHeight="1">
      <c r="A4" s="1055" t="s">
        <v>51</v>
      </c>
      <c r="B4" s="1056"/>
      <c r="C4" s="1056"/>
      <c r="D4" s="1056"/>
      <c r="E4" s="1056"/>
      <c r="F4" s="1056"/>
      <c r="G4" s="1056"/>
      <c r="H4" s="1057"/>
      <c r="I4" s="1062"/>
      <c r="J4" s="1063"/>
      <c r="K4" s="1063"/>
      <c r="L4" s="1063"/>
      <c r="M4" s="1063"/>
      <c r="N4" s="1063"/>
      <c r="O4" s="1063"/>
      <c r="P4" s="1063"/>
      <c r="Q4" s="1063"/>
      <c r="R4" s="1063"/>
      <c r="S4" s="1064"/>
      <c r="T4" s="1061" t="s">
        <v>50</v>
      </c>
      <c r="U4" s="1061"/>
      <c r="V4" s="1061"/>
      <c r="W4" s="1061"/>
      <c r="X4" s="1061"/>
      <c r="Y4" s="1052"/>
      <c r="Z4" s="1053"/>
      <c r="AA4" s="1053"/>
      <c r="AB4" s="1053"/>
      <c r="AC4" s="1053"/>
      <c r="AD4" s="1054"/>
    </row>
    <row r="5" spans="1:30">
      <c r="A5" s="1055" t="s">
        <v>49</v>
      </c>
      <c r="B5" s="1056"/>
      <c r="C5" s="1056"/>
      <c r="D5" s="1056"/>
      <c r="E5" s="1056"/>
      <c r="F5" s="1056"/>
      <c r="G5" s="1056"/>
      <c r="H5" s="1057"/>
      <c r="I5" s="1058"/>
      <c r="J5" s="1059"/>
      <c r="K5" s="1059"/>
      <c r="L5" s="1059"/>
      <c r="M5" s="1059"/>
      <c r="N5" s="1059"/>
      <c r="O5" s="1059"/>
      <c r="P5" s="1059"/>
      <c r="Q5" s="1059"/>
      <c r="R5" s="1059"/>
      <c r="S5" s="1060"/>
      <c r="T5" s="1061"/>
      <c r="U5" s="1061"/>
      <c r="V5" s="1061"/>
      <c r="W5" s="1061"/>
      <c r="X5" s="1061"/>
      <c r="Y5" s="1065"/>
      <c r="Z5" s="1066"/>
      <c r="AA5" s="1066"/>
      <c r="AB5" s="1066"/>
      <c r="AC5" s="1066"/>
      <c r="AD5" s="1067"/>
    </row>
    <row r="6" spans="1:30">
      <c r="A6" s="1068" t="s">
        <v>48</v>
      </c>
      <c r="B6" s="1069"/>
      <c r="C6" s="1069"/>
      <c r="D6" s="1069"/>
      <c r="E6" s="1069"/>
      <c r="F6" s="1069"/>
      <c r="G6" s="1069"/>
      <c r="H6" s="1070"/>
      <c r="I6" s="1071"/>
      <c r="J6" s="1072"/>
      <c r="K6" s="1072"/>
      <c r="L6" s="1072"/>
      <c r="M6" s="1072"/>
      <c r="N6" s="1072"/>
      <c r="O6" s="1072"/>
      <c r="P6" s="1072"/>
      <c r="Q6" s="1072"/>
      <c r="R6" s="1072"/>
      <c r="S6" s="1073"/>
      <c r="T6" s="1074" t="s">
        <v>47</v>
      </c>
      <c r="U6" s="1074"/>
      <c r="V6" s="1074"/>
      <c r="W6" s="1074"/>
      <c r="X6" s="1074"/>
      <c r="Y6" s="1075"/>
      <c r="Z6" s="1076"/>
      <c r="AA6" s="1076"/>
      <c r="AB6" s="1076"/>
      <c r="AC6" s="1076"/>
      <c r="AD6" s="1077"/>
    </row>
    <row r="7" spans="1:30" ht="16.2" thickBot="1">
      <c r="A7" s="1081" t="s">
        <v>11</v>
      </c>
      <c r="B7" s="1082"/>
      <c r="C7" s="1082"/>
      <c r="D7" s="1082"/>
      <c r="E7" s="1082"/>
      <c r="F7" s="1082"/>
      <c r="G7" s="1082"/>
      <c r="H7" s="1083"/>
      <c r="I7" s="1084" t="e">
        <f>#REF!</f>
        <v>#REF!</v>
      </c>
      <c r="J7" s="1085"/>
      <c r="K7" s="1085"/>
      <c r="L7" s="1085"/>
      <c r="M7" s="1085"/>
      <c r="N7" s="1085"/>
      <c r="O7" s="1085"/>
      <c r="P7" s="1085"/>
      <c r="Q7" s="1085"/>
      <c r="R7" s="1085"/>
      <c r="S7" s="1085"/>
      <c r="T7" s="1085"/>
      <c r="U7" s="1085"/>
      <c r="V7" s="1085"/>
      <c r="W7" s="1085"/>
      <c r="X7" s="1085"/>
      <c r="Y7" s="1085"/>
      <c r="Z7" s="1085"/>
      <c r="AA7" s="1085"/>
      <c r="AB7" s="1085"/>
      <c r="AC7" s="1085"/>
      <c r="AD7" s="1086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78" t="s">
        <v>45</v>
      </c>
      <c r="B11" s="1079"/>
      <c r="C11" s="1079"/>
      <c r="D11" s="1079"/>
      <c r="E11" s="1079"/>
      <c r="F11" s="1079"/>
      <c r="G11" s="1079"/>
      <c r="H11" s="1079"/>
      <c r="I11" s="1079"/>
      <c r="J11" s="1079"/>
      <c r="K11" s="1079"/>
      <c r="L11" s="1079"/>
      <c r="M11" s="1079"/>
      <c r="N11" s="1079"/>
      <c r="O11" s="1079"/>
      <c r="P11" s="1079"/>
      <c r="Q11" s="1079"/>
      <c r="R11" s="1079"/>
      <c r="S11" s="1079"/>
      <c r="T11" s="1079"/>
      <c r="U11" s="1079"/>
      <c r="V11" s="1079"/>
      <c r="W11" s="1080"/>
      <c r="X11" s="1062" t="s">
        <v>15</v>
      </c>
      <c r="Y11" s="1063"/>
      <c r="Z11" s="1063"/>
      <c r="AA11" s="1063"/>
      <c r="AB11" s="1063"/>
      <c r="AC11" s="1063"/>
      <c r="AD11" s="1064"/>
    </row>
    <row r="12" spans="1:30" ht="24.75" customHeight="1">
      <c r="A12" s="1078" t="s">
        <v>44</v>
      </c>
      <c r="B12" s="1079"/>
      <c r="C12" s="1079"/>
      <c r="D12" s="1079"/>
      <c r="E12" s="1079"/>
      <c r="F12" s="1079"/>
      <c r="G12" s="1079"/>
      <c r="H12" s="1079"/>
      <c r="I12" s="1079"/>
      <c r="J12" s="1079"/>
      <c r="K12" s="1079"/>
      <c r="L12" s="1079"/>
      <c r="M12" s="1079"/>
      <c r="N12" s="1079"/>
      <c r="O12" s="1079"/>
      <c r="P12" s="1079"/>
      <c r="Q12" s="1079"/>
      <c r="R12" s="1079"/>
      <c r="S12" s="1079"/>
      <c r="T12" s="1079"/>
      <c r="U12" s="1079"/>
      <c r="V12" s="1079"/>
      <c r="W12" s="1080"/>
      <c r="X12" s="1062" t="s">
        <v>43</v>
      </c>
      <c r="Y12" s="1063"/>
      <c r="Z12" s="1063"/>
      <c r="AA12" s="1063"/>
      <c r="AB12" s="1063"/>
      <c r="AC12" s="1063"/>
      <c r="AD12" s="1064"/>
    </row>
    <row r="13" spans="1:30" ht="24.75" customHeight="1">
      <c r="A13" s="1078" t="s">
        <v>42</v>
      </c>
      <c r="B13" s="1079"/>
      <c r="C13" s="1079"/>
      <c r="D13" s="1079"/>
      <c r="E13" s="1079"/>
      <c r="F13" s="1079"/>
      <c r="G13" s="1079"/>
      <c r="H13" s="1079"/>
      <c r="I13" s="1079"/>
      <c r="J13" s="1079"/>
      <c r="K13" s="1079"/>
      <c r="L13" s="1079"/>
      <c r="M13" s="1079"/>
      <c r="N13" s="1079"/>
      <c r="O13" s="1079"/>
      <c r="P13" s="1079"/>
      <c r="Q13" s="1079"/>
      <c r="R13" s="1079"/>
      <c r="S13" s="1079"/>
      <c r="T13" s="1079"/>
      <c r="U13" s="1079"/>
      <c r="V13" s="1079"/>
      <c r="W13" s="1080"/>
      <c r="X13" s="1062">
        <v>2</v>
      </c>
      <c r="Y13" s="1063"/>
      <c r="Z13" s="1063"/>
      <c r="AA13" s="1063"/>
      <c r="AB13" s="1063"/>
      <c r="AC13" s="1063"/>
      <c r="AD13" s="1064"/>
    </row>
    <row r="14" spans="1:30" ht="24.75" customHeight="1">
      <c r="A14" s="1078" t="s">
        <v>41</v>
      </c>
      <c r="B14" s="1079"/>
      <c r="C14" s="1079"/>
      <c r="D14" s="1079"/>
      <c r="E14" s="1079"/>
      <c r="F14" s="1079"/>
      <c r="G14" s="1079"/>
      <c r="H14" s="1079"/>
      <c r="I14" s="1079"/>
      <c r="J14" s="1079"/>
      <c r="K14" s="1079"/>
      <c r="L14" s="1079"/>
      <c r="M14" s="1079"/>
      <c r="N14" s="1079"/>
      <c r="O14" s="1079"/>
      <c r="P14" s="1079"/>
      <c r="Q14" s="1079"/>
      <c r="R14" s="1079"/>
      <c r="S14" s="1079"/>
      <c r="T14" s="1079"/>
      <c r="U14" s="1079"/>
      <c r="V14" s="1079"/>
      <c r="W14" s="1080"/>
      <c r="X14" s="1062">
        <v>5</v>
      </c>
      <c r="Y14" s="1063"/>
      <c r="Z14" s="1063"/>
      <c r="AA14" s="1063"/>
      <c r="AB14" s="1063"/>
      <c r="AC14" s="1063"/>
      <c r="AD14" s="1064"/>
    </row>
    <row r="15" spans="1:30" ht="24.75" customHeight="1">
      <c r="A15" s="1078" t="s">
        <v>40</v>
      </c>
      <c r="B15" s="1079"/>
      <c r="C15" s="1079"/>
      <c r="D15" s="1079"/>
      <c r="E15" s="1079"/>
      <c r="F15" s="1079"/>
      <c r="G15" s="1079"/>
      <c r="H15" s="1079"/>
      <c r="I15" s="1079"/>
      <c r="J15" s="1079"/>
      <c r="K15" s="1079"/>
      <c r="L15" s="1079"/>
      <c r="M15" s="1079"/>
      <c r="N15" s="1079"/>
      <c r="O15" s="1079"/>
      <c r="P15" s="1079"/>
      <c r="Q15" s="1079"/>
      <c r="R15" s="1079"/>
      <c r="S15" s="1079"/>
      <c r="T15" s="1079"/>
      <c r="U15" s="1079"/>
      <c r="V15" s="1079"/>
      <c r="W15" s="1080"/>
      <c r="X15" s="1062" t="s">
        <v>39</v>
      </c>
      <c r="Y15" s="1063"/>
      <c r="Z15" s="1063"/>
      <c r="AA15" s="1063"/>
      <c r="AB15" s="1063"/>
      <c r="AC15" s="1063"/>
      <c r="AD15" s="1064"/>
    </row>
    <row r="16" spans="1:30" ht="24.75" customHeight="1">
      <c r="A16" s="1078" t="s">
        <v>38</v>
      </c>
      <c r="B16" s="1079"/>
      <c r="C16" s="1079"/>
      <c r="D16" s="1079"/>
      <c r="E16" s="1079"/>
      <c r="F16" s="1079"/>
      <c r="G16" s="1079"/>
      <c r="H16" s="1079"/>
      <c r="I16" s="1079"/>
      <c r="J16" s="1079"/>
      <c r="K16" s="1079"/>
      <c r="L16" s="1079"/>
      <c r="M16" s="1079"/>
      <c r="N16" s="1079"/>
      <c r="O16" s="1079"/>
      <c r="P16" s="1079"/>
      <c r="Q16" s="1079"/>
      <c r="R16" s="1079"/>
      <c r="S16" s="1079"/>
      <c r="T16" s="1079"/>
      <c r="U16" s="1079"/>
      <c r="V16" s="1079"/>
      <c r="W16" s="1080"/>
      <c r="X16" s="1062" t="s">
        <v>37</v>
      </c>
      <c r="Y16" s="1063"/>
      <c r="Z16" s="1063"/>
      <c r="AA16" s="1063"/>
      <c r="AB16" s="1063"/>
      <c r="AC16" s="1063"/>
      <c r="AD16" s="1064"/>
    </row>
    <row r="17" spans="1:30" ht="24.75" customHeight="1">
      <c r="A17" s="1078" t="s">
        <v>36</v>
      </c>
      <c r="B17" s="1079"/>
      <c r="C17" s="1079"/>
      <c r="D17" s="1079"/>
      <c r="E17" s="1079"/>
      <c r="F17" s="1079"/>
      <c r="G17" s="1079"/>
      <c r="H17" s="1079"/>
      <c r="I17" s="1079"/>
      <c r="J17" s="1079"/>
      <c r="K17" s="1079"/>
      <c r="L17" s="1079"/>
      <c r="M17" s="1079"/>
      <c r="N17" s="1079"/>
      <c r="O17" s="1079"/>
      <c r="P17" s="1079"/>
      <c r="Q17" s="1079"/>
      <c r="R17" s="1079"/>
      <c r="S17" s="1079"/>
      <c r="T17" s="1079"/>
      <c r="U17" s="1079"/>
      <c r="V17" s="1079"/>
      <c r="W17" s="1080"/>
      <c r="X17" s="1062" t="s">
        <v>15</v>
      </c>
      <c r="Y17" s="1063"/>
      <c r="Z17" s="1063"/>
      <c r="AA17" s="1063"/>
      <c r="AB17" s="1063"/>
      <c r="AC17" s="1063"/>
      <c r="AD17" s="1064"/>
    </row>
    <row r="18" spans="1:30" ht="24.75" customHeight="1">
      <c r="A18" s="1078" t="s">
        <v>35</v>
      </c>
      <c r="B18" s="1079"/>
      <c r="C18" s="1079"/>
      <c r="D18" s="1079"/>
      <c r="E18" s="1079"/>
      <c r="F18" s="1079"/>
      <c r="G18" s="1079"/>
      <c r="H18" s="1079"/>
      <c r="I18" s="1079"/>
      <c r="J18" s="1079"/>
      <c r="K18" s="1079"/>
      <c r="L18" s="1079"/>
      <c r="M18" s="1079"/>
      <c r="N18" s="1079"/>
      <c r="O18" s="1079"/>
      <c r="P18" s="1079"/>
      <c r="Q18" s="1079"/>
      <c r="R18" s="1079"/>
      <c r="S18" s="1079"/>
      <c r="T18" s="1079"/>
      <c r="U18" s="1079"/>
      <c r="V18" s="1079"/>
      <c r="W18" s="1080"/>
      <c r="X18" s="1062" t="s">
        <v>34</v>
      </c>
      <c r="Y18" s="1063"/>
      <c r="Z18" s="1063"/>
      <c r="AA18" s="1063"/>
      <c r="AB18" s="1063"/>
      <c r="AC18" s="1063"/>
      <c r="AD18" s="1064"/>
    </row>
    <row r="19" spans="1:30" ht="24.75" customHeight="1">
      <c r="A19" s="1078" t="s">
        <v>33</v>
      </c>
      <c r="B19" s="1079"/>
      <c r="C19" s="1079"/>
      <c r="D19" s="1079"/>
      <c r="E19" s="1079"/>
      <c r="F19" s="1079"/>
      <c r="G19" s="1079"/>
      <c r="H19" s="1079"/>
      <c r="I19" s="1079"/>
      <c r="J19" s="1079"/>
      <c r="K19" s="1079"/>
      <c r="L19" s="1079"/>
      <c r="M19" s="1079"/>
      <c r="N19" s="1079"/>
      <c r="O19" s="1079"/>
      <c r="P19" s="1079"/>
      <c r="Q19" s="1079"/>
      <c r="R19" s="1079"/>
      <c r="S19" s="1079"/>
      <c r="T19" s="1079"/>
      <c r="U19" s="1079"/>
      <c r="V19" s="1079"/>
      <c r="W19" s="1080"/>
      <c r="X19" s="1062">
        <v>10</v>
      </c>
      <c r="Y19" s="1063"/>
      <c r="Z19" s="1063"/>
      <c r="AA19" s="1063"/>
      <c r="AB19" s="1063"/>
      <c r="AC19" s="1063"/>
      <c r="AD19" s="1064"/>
    </row>
    <row r="20" spans="1:30" ht="24.75" customHeight="1">
      <c r="A20" s="1078" t="s">
        <v>32</v>
      </c>
      <c r="B20" s="1079"/>
      <c r="C20" s="1079"/>
      <c r="D20" s="1079"/>
      <c r="E20" s="1079"/>
      <c r="F20" s="1079"/>
      <c r="G20" s="1079"/>
      <c r="H20" s="1079"/>
      <c r="I20" s="1079"/>
      <c r="J20" s="1079"/>
      <c r="K20" s="1079"/>
      <c r="L20" s="1079"/>
      <c r="M20" s="1079"/>
      <c r="N20" s="1079"/>
      <c r="O20" s="1079"/>
      <c r="P20" s="1079"/>
      <c r="Q20" s="1079"/>
      <c r="R20" s="1079"/>
      <c r="S20" s="1079"/>
      <c r="T20" s="1079"/>
      <c r="U20" s="1079"/>
      <c r="V20" s="1079"/>
      <c r="W20" s="1080"/>
      <c r="X20" s="1062" t="s">
        <v>31</v>
      </c>
      <c r="Y20" s="1063"/>
      <c r="Z20" s="1063"/>
      <c r="AA20" s="1063"/>
      <c r="AB20" s="1063"/>
      <c r="AC20" s="1063"/>
      <c r="AD20" s="1064"/>
    </row>
    <row r="21" spans="1:30" ht="24.75" customHeight="1">
      <c r="A21" s="1078" t="s">
        <v>30</v>
      </c>
      <c r="B21" s="1079"/>
      <c r="C21" s="1079"/>
      <c r="D21" s="1079"/>
      <c r="E21" s="1079"/>
      <c r="F21" s="1079"/>
      <c r="G21" s="1079"/>
      <c r="H21" s="1079"/>
      <c r="I21" s="1079"/>
      <c r="J21" s="1079"/>
      <c r="K21" s="1079"/>
      <c r="L21" s="1079"/>
      <c r="M21" s="1079"/>
      <c r="N21" s="1079"/>
      <c r="O21" s="1079"/>
      <c r="P21" s="1079"/>
      <c r="Q21" s="1079"/>
      <c r="R21" s="1079"/>
      <c r="S21" s="1079"/>
      <c r="T21" s="1079"/>
      <c r="U21" s="1079"/>
      <c r="V21" s="1079"/>
      <c r="W21" s="1080"/>
      <c r="X21" s="1062" t="s">
        <v>1</v>
      </c>
      <c r="Y21" s="1063"/>
      <c r="Z21" s="1063"/>
      <c r="AA21" s="1063"/>
      <c r="AB21" s="1063"/>
      <c r="AC21" s="1063"/>
      <c r="AD21" s="1064"/>
    </row>
    <row r="22" spans="1:30" ht="24.75" customHeight="1">
      <c r="A22" s="1078" t="s">
        <v>29</v>
      </c>
      <c r="B22" s="1079"/>
      <c r="C22" s="1079"/>
      <c r="D22" s="1079"/>
      <c r="E22" s="1079"/>
      <c r="F22" s="1079"/>
      <c r="G22" s="1079"/>
      <c r="H22" s="1079"/>
      <c r="I22" s="1079"/>
      <c r="J22" s="1079"/>
      <c r="K22" s="1079"/>
      <c r="L22" s="1079"/>
      <c r="M22" s="1079"/>
      <c r="N22" s="1079"/>
      <c r="O22" s="1079"/>
      <c r="P22" s="1079"/>
      <c r="Q22" s="1079"/>
      <c r="R22" s="1079"/>
      <c r="S22" s="1079"/>
      <c r="T22" s="1079"/>
      <c r="U22" s="1079"/>
      <c r="V22" s="1079"/>
      <c r="W22" s="1080"/>
      <c r="X22" s="1062" t="s">
        <v>15</v>
      </c>
      <c r="Y22" s="1063"/>
      <c r="Z22" s="1063"/>
      <c r="AA22" s="1063"/>
      <c r="AB22" s="1063"/>
      <c r="AC22" s="1063"/>
      <c r="AD22" s="1064"/>
    </row>
    <row r="23" spans="1:30" ht="24.75" customHeight="1">
      <c r="A23" s="1078" t="s">
        <v>28</v>
      </c>
      <c r="B23" s="1079"/>
      <c r="C23" s="1079"/>
      <c r="D23" s="1079"/>
      <c r="E23" s="1079"/>
      <c r="F23" s="1079"/>
      <c r="G23" s="1079"/>
      <c r="H23" s="1079"/>
      <c r="I23" s="1079"/>
      <c r="J23" s="1079"/>
      <c r="K23" s="1079"/>
      <c r="L23" s="1079"/>
      <c r="M23" s="1079"/>
      <c r="N23" s="1079"/>
      <c r="O23" s="1079"/>
      <c r="P23" s="1079"/>
      <c r="Q23" s="1079"/>
      <c r="R23" s="1079"/>
      <c r="S23" s="1079"/>
      <c r="T23" s="1079"/>
      <c r="U23" s="1079"/>
      <c r="V23" s="1079"/>
      <c r="W23" s="1080"/>
      <c r="X23" s="1062">
        <v>10</v>
      </c>
      <c r="Y23" s="1063"/>
      <c r="Z23" s="1063"/>
      <c r="AA23" s="1063"/>
      <c r="AB23" s="1063"/>
      <c r="AC23" s="1063"/>
      <c r="AD23" s="1064"/>
    </row>
    <row r="24" spans="1:30" ht="24.75" customHeight="1">
      <c r="A24" s="1092" t="s">
        <v>27</v>
      </c>
      <c r="B24" s="1093"/>
      <c r="C24" s="1093"/>
      <c r="D24" s="1093"/>
      <c r="E24" s="1093"/>
      <c r="F24" s="1093"/>
      <c r="G24" s="1093"/>
      <c r="H24" s="1093"/>
      <c r="I24" s="1093"/>
      <c r="J24" s="1093"/>
      <c r="K24" s="1093"/>
      <c r="L24" s="1093"/>
      <c r="M24" s="1093"/>
      <c r="N24" s="1093"/>
      <c r="O24" s="1093"/>
      <c r="P24" s="1093"/>
      <c r="Q24" s="1093"/>
      <c r="R24" s="1093"/>
      <c r="S24" s="1093"/>
      <c r="T24" s="1093"/>
      <c r="U24" s="1093"/>
      <c r="V24" s="1093"/>
      <c r="W24" s="1094"/>
      <c r="X24" s="1092"/>
      <c r="Y24" s="1093"/>
      <c r="Z24" s="1093"/>
      <c r="AA24" s="1093"/>
      <c r="AB24" s="1093"/>
      <c r="AC24" s="1093"/>
      <c r="AD24" s="1094"/>
    </row>
    <row r="25" spans="1:30">
      <c r="A25" s="1078"/>
      <c r="B25" s="1079"/>
      <c r="C25" s="1079"/>
      <c r="D25" s="1079"/>
      <c r="E25" s="1079"/>
      <c r="F25" s="1079"/>
      <c r="G25" s="1079"/>
      <c r="H25" s="1079"/>
      <c r="I25" s="1079"/>
      <c r="J25" s="1079"/>
      <c r="K25" s="1079"/>
      <c r="L25" s="1079"/>
      <c r="M25" s="1079"/>
      <c r="N25" s="1079"/>
      <c r="O25" s="1079"/>
      <c r="P25" s="1079"/>
      <c r="Q25" s="1079"/>
      <c r="R25" s="1079"/>
      <c r="S25" s="1079"/>
      <c r="T25" s="1079"/>
      <c r="U25" s="1079"/>
      <c r="V25" s="1079"/>
      <c r="W25" s="1080"/>
      <c r="X25" s="1078"/>
      <c r="Y25" s="1079"/>
      <c r="Z25" s="1079"/>
      <c r="AA25" s="1079"/>
      <c r="AB25" s="1079"/>
      <c r="AC25" s="1079"/>
      <c r="AD25" s="1080"/>
    </row>
    <row r="26" spans="1:30">
      <c r="A26" s="1078"/>
      <c r="B26" s="1079"/>
      <c r="C26" s="1079"/>
      <c r="D26" s="1079"/>
      <c r="E26" s="1079"/>
      <c r="F26" s="1079"/>
      <c r="G26" s="1079"/>
      <c r="H26" s="1079"/>
      <c r="I26" s="1079"/>
      <c r="J26" s="1079"/>
      <c r="K26" s="1079"/>
      <c r="L26" s="1079"/>
      <c r="M26" s="1079"/>
      <c r="N26" s="1079"/>
      <c r="O26" s="1079"/>
      <c r="P26" s="1079"/>
      <c r="Q26" s="1079"/>
      <c r="R26" s="1079"/>
      <c r="S26" s="1079"/>
      <c r="T26" s="1079"/>
      <c r="U26" s="1079"/>
      <c r="V26" s="1079"/>
      <c r="W26" s="1080"/>
      <c r="X26" s="1078"/>
      <c r="Y26" s="1079"/>
      <c r="Z26" s="1079"/>
      <c r="AA26" s="1079"/>
      <c r="AB26" s="1079"/>
      <c r="AC26" s="1079"/>
      <c r="AD26" s="1080"/>
    </row>
    <row r="27" spans="1:30" ht="16.2" thickBot="1">
      <c r="A27" s="1078"/>
      <c r="B27" s="1079"/>
      <c r="C27" s="1079"/>
      <c r="D27" s="1079"/>
      <c r="E27" s="1079"/>
      <c r="F27" s="1079"/>
      <c r="G27" s="1079"/>
      <c r="H27" s="1079"/>
      <c r="I27" s="1079"/>
      <c r="J27" s="1079"/>
      <c r="K27" s="1079"/>
      <c r="L27" s="1079"/>
      <c r="M27" s="1079"/>
      <c r="N27" s="1079"/>
      <c r="O27" s="1079"/>
      <c r="P27" s="1079"/>
      <c r="Q27" s="1079"/>
      <c r="R27" s="1079"/>
      <c r="S27" s="1079"/>
      <c r="T27" s="1079"/>
      <c r="U27" s="1079"/>
      <c r="V27" s="1079"/>
      <c r="W27" s="1080"/>
      <c r="X27" s="1078"/>
      <c r="Y27" s="1079"/>
      <c r="Z27" s="1079"/>
      <c r="AA27" s="1079"/>
      <c r="AB27" s="1079"/>
      <c r="AC27" s="1079"/>
      <c r="AD27" s="1080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90" t="s">
        <v>12</v>
      </c>
      <c r="B29" s="1090"/>
      <c r="C29" s="1090" t="s">
        <v>25</v>
      </c>
      <c r="D29" s="1090"/>
      <c r="E29" s="1090"/>
      <c r="F29" s="1090"/>
      <c r="G29" s="1090"/>
      <c r="H29" s="1088" t="s">
        <v>24</v>
      </c>
      <c r="I29" s="1089"/>
      <c r="J29" s="1089"/>
      <c r="K29" s="1090" t="s">
        <v>23</v>
      </c>
      <c r="L29" s="1090"/>
      <c r="M29" s="1090"/>
      <c r="N29" s="1088" t="s">
        <v>22</v>
      </c>
      <c r="O29" s="1089"/>
      <c r="P29" s="1089"/>
      <c r="Q29" s="1089"/>
      <c r="R29" s="1088" t="s">
        <v>21</v>
      </c>
      <c r="S29" s="1089"/>
      <c r="T29" s="1089"/>
      <c r="U29" s="1088" t="s">
        <v>20</v>
      </c>
      <c r="V29" s="1089"/>
      <c r="W29" s="1089"/>
      <c r="X29" s="1078" t="s">
        <v>13</v>
      </c>
      <c r="Y29" s="1079"/>
      <c r="Z29" s="1079"/>
      <c r="AA29" s="1079"/>
      <c r="AB29" s="1079"/>
      <c r="AC29" s="1079"/>
      <c r="AD29" s="1080"/>
    </row>
    <row r="30" spans="1:30">
      <c r="A30" s="1090">
        <v>1</v>
      </c>
      <c r="B30" s="1090"/>
      <c r="C30" s="1090"/>
      <c r="D30" s="1090"/>
      <c r="E30" s="1090"/>
      <c r="F30" s="1090"/>
      <c r="G30" s="1090"/>
      <c r="H30" s="1062"/>
      <c r="I30" s="1063"/>
      <c r="J30" s="1063"/>
      <c r="K30" s="1091"/>
      <c r="L30" s="1091"/>
      <c r="M30" s="1091"/>
      <c r="N30" s="1062"/>
      <c r="O30" s="1063"/>
      <c r="P30" s="1063"/>
      <c r="Q30" s="1063"/>
      <c r="R30" s="1087"/>
      <c r="S30" s="1087"/>
      <c r="T30" s="1087"/>
      <c r="U30" s="1087"/>
      <c r="V30" s="1087"/>
      <c r="W30" s="1087"/>
      <c r="X30" s="1078"/>
      <c r="Y30" s="1079"/>
      <c r="Z30" s="1079"/>
      <c r="AA30" s="1079"/>
      <c r="AB30" s="1079"/>
      <c r="AC30" s="1079"/>
      <c r="AD30" s="1080"/>
    </row>
    <row r="31" spans="1:30">
      <c r="A31" s="1090">
        <v>2</v>
      </c>
      <c r="B31" s="1090"/>
      <c r="C31" s="1090"/>
      <c r="D31" s="1090"/>
      <c r="E31" s="1090"/>
      <c r="F31" s="1090"/>
      <c r="G31" s="1090"/>
      <c r="H31" s="1062"/>
      <c r="I31" s="1063"/>
      <c r="J31" s="1063"/>
      <c r="K31" s="1091"/>
      <c r="L31" s="1091"/>
      <c r="M31" s="1091"/>
      <c r="N31" s="1062"/>
      <c r="O31" s="1063"/>
      <c r="P31" s="1063"/>
      <c r="Q31" s="1063"/>
      <c r="R31" s="1087"/>
      <c r="S31" s="1087"/>
      <c r="T31" s="1087"/>
      <c r="U31" s="1087"/>
      <c r="V31" s="1087"/>
      <c r="W31" s="1087"/>
      <c r="X31" s="1078"/>
      <c r="Y31" s="1079"/>
      <c r="Z31" s="1079"/>
      <c r="AA31" s="1079"/>
      <c r="AB31" s="1079"/>
      <c r="AC31" s="1079"/>
      <c r="AD31" s="1080"/>
    </row>
    <row r="32" spans="1:30">
      <c r="A32" s="1090">
        <v>3</v>
      </c>
      <c r="B32" s="1090"/>
      <c r="C32" s="1090"/>
      <c r="D32" s="1090"/>
      <c r="E32" s="1090"/>
      <c r="F32" s="1090"/>
      <c r="G32" s="1090"/>
      <c r="H32" s="1062"/>
      <c r="I32" s="1063"/>
      <c r="J32" s="1063"/>
      <c r="K32" s="1091"/>
      <c r="L32" s="1091"/>
      <c r="M32" s="1091"/>
      <c r="N32" s="1062"/>
      <c r="O32" s="1063"/>
      <c r="P32" s="1063"/>
      <c r="Q32" s="1063"/>
      <c r="R32" s="1087"/>
      <c r="S32" s="1087"/>
      <c r="T32" s="1087"/>
      <c r="U32" s="1087"/>
      <c r="V32" s="1087"/>
      <c r="W32" s="1087"/>
      <c r="X32" s="1078"/>
      <c r="Y32" s="1079"/>
      <c r="Z32" s="1079"/>
      <c r="AA32" s="1079"/>
      <c r="AB32" s="1079"/>
      <c r="AC32" s="1079"/>
      <c r="AD32" s="1080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Y5:AD5"/>
    <mergeCell ref="A6:H6"/>
    <mergeCell ref="I6:S6"/>
    <mergeCell ref="T6:X6"/>
    <mergeCell ref="Y6:AD6"/>
    <mergeCell ref="A3:H3"/>
    <mergeCell ref="I3:S3"/>
    <mergeCell ref="T3:X3"/>
    <mergeCell ref="Y3:AD3"/>
    <mergeCell ref="A4:H4"/>
    <mergeCell ref="I4:S4"/>
    <mergeCell ref="T4:X4"/>
    <mergeCell ref="Y4:AD4"/>
    <mergeCell ref="A1:H1"/>
    <mergeCell ref="I1:V1"/>
    <mergeCell ref="W1:AD1"/>
    <mergeCell ref="A2:H2"/>
    <mergeCell ref="I2:S2"/>
    <mergeCell ref="T2:X2"/>
    <mergeCell ref="Y2:AD2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095"/>
      <c r="N1" s="1095" t="s">
        <v>18</v>
      </c>
      <c r="O1" s="1095"/>
    </row>
    <row r="2" spans="2:29" ht="20.25" customHeight="1">
      <c r="B2" s="1095"/>
      <c r="D2" s="1099" t="s">
        <v>168</v>
      </c>
      <c r="E2" s="1099"/>
      <c r="F2" s="1099"/>
      <c r="G2" s="1099"/>
      <c r="H2" s="1099"/>
      <c r="I2" s="1099"/>
      <c r="J2" s="1099"/>
      <c r="K2" s="1099"/>
      <c r="L2" s="1099"/>
      <c r="M2" s="1099"/>
      <c r="N2" s="1095"/>
      <c r="O2" s="1095"/>
    </row>
    <row r="3" spans="2:29">
      <c r="B3" s="1096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096"/>
      <c r="O3" s="1096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097">
        <v>42488</v>
      </c>
      <c r="F7" s="1098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01" t="s">
        <v>127</v>
      </c>
      <c r="C44" s="1102"/>
      <c r="D44" s="1102"/>
      <c r="E44" s="1102"/>
      <c r="F44" s="1102"/>
      <c r="G44" s="1102"/>
      <c r="H44" s="1103"/>
      <c r="I44" s="1113" t="s">
        <v>126</v>
      </c>
      <c r="J44" s="1114"/>
      <c r="K44" s="1114"/>
      <c r="L44" s="1114"/>
      <c r="M44" s="1114"/>
      <c r="N44" s="1114"/>
      <c r="O44" s="1115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16"/>
      <c r="J45" s="1117"/>
      <c r="K45" s="1117"/>
      <c r="L45" s="1117"/>
      <c r="M45" s="1117"/>
      <c r="N45" s="1117"/>
      <c r="O45" s="1118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19"/>
      <c r="J46" s="1120"/>
      <c r="K46" s="1120"/>
      <c r="L46" s="1120"/>
      <c r="M46" s="1120"/>
      <c r="N46" s="1120"/>
      <c r="O46" s="1121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19"/>
      <c r="J47" s="1120"/>
      <c r="K47" s="1120"/>
      <c r="L47" s="1120"/>
      <c r="M47" s="1120"/>
      <c r="N47" s="1120"/>
      <c r="O47" s="1121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19"/>
      <c r="J48" s="1120"/>
      <c r="K48" s="1120"/>
      <c r="L48" s="1120"/>
      <c r="M48" s="1120"/>
      <c r="N48" s="1120"/>
      <c r="O48" s="1121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19"/>
      <c r="J49" s="1120"/>
      <c r="K49" s="1120"/>
      <c r="L49" s="1120"/>
      <c r="M49" s="1120"/>
      <c r="N49" s="1120"/>
      <c r="O49" s="1121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19"/>
      <c r="J50" s="1120"/>
      <c r="K50" s="1120"/>
      <c r="L50" s="1120"/>
      <c r="M50" s="1120"/>
      <c r="N50" s="1120"/>
      <c r="O50" s="1121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19"/>
      <c r="J51" s="1120"/>
      <c r="K51" s="1120"/>
      <c r="L51" s="1120"/>
      <c r="M51" s="1120"/>
      <c r="N51" s="1120"/>
      <c r="O51" s="1121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19"/>
      <c r="J52" s="1120"/>
      <c r="K52" s="1120"/>
      <c r="L52" s="1120"/>
      <c r="M52" s="1120"/>
      <c r="N52" s="1120"/>
      <c r="O52" s="1121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19"/>
      <c r="J53" s="1120"/>
      <c r="K53" s="1120"/>
      <c r="L53" s="1120"/>
      <c r="M53" s="1120"/>
      <c r="N53" s="1120"/>
      <c r="O53" s="1121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19"/>
      <c r="J54" s="1120"/>
      <c r="K54" s="1120"/>
      <c r="L54" s="1120"/>
      <c r="M54" s="1120"/>
      <c r="N54" s="1120"/>
      <c r="O54" s="1121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19"/>
      <c r="J55" s="1120"/>
      <c r="K55" s="1120"/>
      <c r="L55" s="1120"/>
      <c r="M55" s="1120"/>
      <c r="N55" s="1120"/>
      <c r="O55" s="1121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19"/>
      <c r="J56" s="1120"/>
      <c r="K56" s="1120"/>
      <c r="L56" s="1120"/>
      <c r="M56" s="1120"/>
      <c r="N56" s="1120"/>
      <c r="O56" s="1121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19"/>
      <c r="J57" s="1120"/>
      <c r="K57" s="1120"/>
      <c r="L57" s="1120"/>
      <c r="M57" s="1120"/>
      <c r="N57" s="1120"/>
      <c r="O57" s="1121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19"/>
      <c r="J58" s="1120"/>
      <c r="K58" s="1120"/>
      <c r="L58" s="1120"/>
      <c r="M58" s="1120"/>
      <c r="N58" s="1120"/>
      <c r="O58" s="1121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19"/>
      <c r="J59" s="1120"/>
      <c r="K59" s="1120"/>
      <c r="L59" s="1120"/>
      <c r="M59" s="1120"/>
      <c r="N59" s="1120"/>
      <c r="O59" s="1121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19"/>
      <c r="J60" s="1120"/>
      <c r="K60" s="1120"/>
      <c r="L60" s="1120"/>
      <c r="M60" s="1120"/>
      <c r="N60" s="1120"/>
      <c r="O60" s="1121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19"/>
      <c r="J61" s="1120"/>
      <c r="K61" s="1120"/>
      <c r="L61" s="1120"/>
      <c r="M61" s="1120"/>
      <c r="N61" s="1120"/>
      <c r="O61" s="1121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19"/>
      <c r="J62" s="1120"/>
      <c r="K62" s="1120"/>
      <c r="L62" s="1120"/>
      <c r="M62" s="1120"/>
      <c r="N62" s="1120"/>
      <c r="O62" s="1121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22"/>
      <c r="J63" s="1123"/>
      <c r="K63" s="1123"/>
      <c r="L63" s="1123"/>
      <c r="M63" s="1123"/>
      <c r="N63" s="1123"/>
      <c r="O63" s="1124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01" t="s">
        <v>97</v>
      </c>
      <c r="C87" s="1102"/>
      <c r="D87" s="1102"/>
      <c r="E87" s="1102"/>
      <c r="F87" s="1102"/>
      <c r="G87" s="1102"/>
      <c r="H87" s="1103"/>
      <c r="I87" s="1101" t="s">
        <v>96</v>
      </c>
      <c r="J87" s="1102"/>
      <c r="K87" s="1102"/>
      <c r="L87" s="1102"/>
      <c r="M87" s="1102"/>
      <c r="N87" s="1102"/>
      <c r="O87" s="1103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04" t="s">
        <v>95</v>
      </c>
      <c r="C88" s="1105"/>
      <c r="D88" s="1105"/>
      <c r="E88" s="1105"/>
      <c r="F88" s="1105"/>
      <c r="G88" s="1105"/>
      <c r="H88" s="1106"/>
      <c r="I88" s="1104" t="s">
        <v>95</v>
      </c>
      <c r="J88" s="1105"/>
      <c r="K88" s="1105"/>
      <c r="L88" s="1105"/>
      <c r="M88" s="1105"/>
      <c r="N88" s="1105"/>
      <c r="O88" s="1106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07"/>
      <c r="C89" s="1108"/>
      <c r="D89" s="1108"/>
      <c r="E89" s="1108"/>
      <c r="F89" s="1108"/>
      <c r="G89" s="1108"/>
      <c r="H89" s="1109"/>
      <c r="I89" s="1107"/>
      <c r="J89" s="1108"/>
      <c r="K89" s="1108"/>
      <c r="L89" s="1108"/>
      <c r="M89" s="1108"/>
      <c r="N89" s="1108"/>
      <c r="O89" s="1109"/>
      <c r="P89" s="46"/>
      <c r="Q89" s="45"/>
      <c r="S89" s="45"/>
      <c r="T89" s="45"/>
      <c r="U89" s="45"/>
      <c r="V89" s="45"/>
      <c r="W89" s="45"/>
      <c r="X89" s="44"/>
    </row>
    <row r="90" spans="2:24">
      <c r="B90" s="1107"/>
      <c r="C90" s="1108"/>
      <c r="D90" s="1108"/>
      <c r="E90" s="1108"/>
      <c r="F90" s="1108"/>
      <c r="G90" s="1108"/>
      <c r="H90" s="1109"/>
      <c r="I90" s="1107"/>
      <c r="J90" s="1108"/>
      <c r="K90" s="1108"/>
      <c r="L90" s="1108"/>
      <c r="M90" s="1108"/>
      <c r="N90" s="1108"/>
      <c r="O90" s="1109"/>
      <c r="P90" s="46"/>
      <c r="Q90" s="45"/>
      <c r="S90" s="45"/>
      <c r="T90" s="45"/>
      <c r="U90" s="45"/>
      <c r="V90" s="45"/>
      <c r="W90" s="45"/>
      <c r="X90" s="44"/>
    </row>
    <row r="91" spans="2:24">
      <c r="B91" s="1107"/>
      <c r="C91" s="1108"/>
      <c r="D91" s="1108"/>
      <c r="E91" s="1108"/>
      <c r="F91" s="1108"/>
      <c r="G91" s="1108"/>
      <c r="H91" s="1109"/>
      <c r="I91" s="1107"/>
      <c r="J91" s="1108"/>
      <c r="K91" s="1108"/>
      <c r="L91" s="1108"/>
      <c r="M91" s="1108"/>
      <c r="N91" s="1108"/>
      <c r="O91" s="1109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07"/>
      <c r="C92" s="1108"/>
      <c r="D92" s="1108"/>
      <c r="E92" s="1108"/>
      <c r="F92" s="1108"/>
      <c r="G92" s="1108"/>
      <c r="H92" s="1109"/>
      <c r="I92" s="1107"/>
      <c r="J92" s="1108"/>
      <c r="K92" s="1108"/>
      <c r="L92" s="1108"/>
      <c r="M92" s="1108"/>
      <c r="N92" s="1108"/>
      <c r="O92" s="1109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07"/>
      <c r="C93" s="1108"/>
      <c r="D93" s="1108"/>
      <c r="E93" s="1108"/>
      <c r="F93" s="1108"/>
      <c r="G93" s="1108"/>
      <c r="H93" s="1109"/>
      <c r="I93" s="1107"/>
      <c r="J93" s="1108"/>
      <c r="K93" s="1108"/>
      <c r="L93" s="1108"/>
      <c r="M93" s="1108"/>
      <c r="N93" s="1108"/>
      <c r="O93" s="1109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07"/>
      <c r="C94" s="1108"/>
      <c r="D94" s="1108"/>
      <c r="E94" s="1108"/>
      <c r="F94" s="1108"/>
      <c r="G94" s="1108"/>
      <c r="H94" s="1109"/>
      <c r="I94" s="1107"/>
      <c r="J94" s="1108"/>
      <c r="K94" s="1108"/>
      <c r="L94" s="1108"/>
      <c r="M94" s="1108"/>
      <c r="N94" s="1108"/>
      <c r="O94" s="1109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07"/>
      <c r="C95" s="1108"/>
      <c r="D95" s="1108"/>
      <c r="E95" s="1108"/>
      <c r="F95" s="1108"/>
      <c r="G95" s="1108"/>
      <c r="H95" s="1109"/>
      <c r="I95" s="1107"/>
      <c r="J95" s="1108"/>
      <c r="K95" s="1108"/>
      <c r="L95" s="1108"/>
      <c r="M95" s="1108"/>
      <c r="N95" s="1108"/>
      <c r="O95" s="1109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07"/>
      <c r="C96" s="1108"/>
      <c r="D96" s="1108"/>
      <c r="E96" s="1108"/>
      <c r="F96" s="1108"/>
      <c r="G96" s="1108"/>
      <c r="H96" s="1109"/>
      <c r="I96" s="1107"/>
      <c r="J96" s="1108"/>
      <c r="K96" s="1108"/>
      <c r="L96" s="1108"/>
      <c r="M96" s="1108"/>
      <c r="N96" s="1108"/>
      <c r="O96" s="1109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07"/>
      <c r="C97" s="1108"/>
      <c r="D97" s="1108"/>
      <c r="E97" s="1108"/>
      <c r="F97" s="1108"/>
      <c r="G97" s="1108"/>
      <c r="H97" s="1109"/>
      <c r="I97" s="1107"/>
      <c r="J97" s="1108"/>
      <c r="K97" s="1108"/>
      <c r="L97" s="1108"/>
      <c r="M97" s="1108"/>
      <c r="N97" s="1108"/>
      <c r="O97" s="1109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07"/>
      <c r="C98" s="1108"/>
      <c r="D98" s="1108"/>
      <c r="E98" s="1108"/>
      <c r="F98" s="1108"/>
      <c r="G98" s="1108"/>
      <c r="H98" s="1109"/>
      <c r="I98" s="1107"/>
      <c r="J98" s="1108"/>
      <c r="K98" s="1108"/>
      <c r="L98" s="1108"/>
      <c r="M98" s="1108"/>
      <c r="N98" s="1108"/>
      <c r="O98" s="1109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07"/>
      <c r="C99" s="1108"/>
      <c r="D99" s="1108"/>
      <c r="E99" s="1108"/>
      <c r="F99" s="1108"/>
      <c r="G99" s="1108"/>
      <c r="H99" s="1109"/>
      <c r="I99" s="1107"/>
      <c r="J99" s="1108"/>
      <c r="K99" s="1108"/>
      <c r="L99" s="1108"/>
      <c r="M99" s="1108"/>
      <c r="N99" s="1108"/>
      <c r="O99" s="1109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07"/>
      <c r="C100" s="1108"/>
      <c r="D100" s="1108"/>
      <c r="E100" s="1108"/>
      <c r="F100" s="1108"/>
      <c r="G100" s="1108"/>
      <c r="H100" s="1109"/>
      <c r="I100" s="1107"/>
      <c r="J100" s="1108"/>
      <c r="K100" s="1108"/>
      <c r="L100" s="1108"/>
      <c r="M100" s="1108"/>
      <c r="N100" s="1108"/>
      <c r="O100" s="1109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07"/>
      <c r="C101" s="1108"/>
      <c r="D101" s="1108"/>
      <c r="E101" s="1108"/>
      <c r="F101" s="1108"/>
      <c r="G101" s="1108"/>
      <c r="H101" s="1109"/>
      <c r="I101" s="1107"/>
      <c r="J101" s="1108"/>
      <c r="K101" s="1108"/>
      <c r="L101" s="1108"/>
      <c r="M101" s="1108"/>
      <c r="N101" s="1108"/>
      <c r="O101" s="1109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07"/>
      <c r="C102" s="1108"/>
      <c r="D102" s="1108"/>
      <c r="E102" s="1108"/>
      <c r="F102" s="1108"/>
      <c r="G102" s="1108"/>
      <c r="H102" s="1109"/>
      <c r="I102" s="1107"/>
      <c r="J102" s="1108"/>
      <c r="K102" s="1108"/>
      <c r="L102" s="1108"/>
      <c r="M102" s="1108"/>
      <c r="N102" s="1108"/>
      <c r="O102" s="1109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07"/>
      <c r="C103" s="1108"/>
      <c r="D103" s="1108"/>
      <c r="E103" s="1108"/>
      <c r="F103" s="1108"/>
      <c r="G103" s="1108"/>
      <c r="H103" s="1109"/>
      <c r="I103" s="1107"/>
      <c r="J103" s="1108"/>
      <c r="K103" s="1108"/>
      <c r="L103" s="1108"/>
      <c r="M103" s="1108"/>
      <c r="N103" s="1108"/>
      <c r="O103" s="1109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07"/>
      <c r="C104" s="1108"/>
      <c r="D104" s="1108"/>
      <c r="E104" s="1108"/>
      <c r="F104" s="1108"/>
      <c r="G104" s="1108"/>
      <c r="H104" s="1109"/>
      <c r="I104" s="1107"/>
      <c r="J104" s="1108"/>
      <c r="K104" s="1108"/>
      <c r="L104" s="1108"/>
      <c r="M104" s="1108"/>
      <c r="N104" s="1108"/>
      <c r="O104" s="1109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07"/>
      <c r="C105" s="1108"/>
      <c r="D105" s="1108"/>
      <c r="E105" s="1108"/>
      <c r="F105" s="1108"/>
      <c r="G105" s="1108"/>
      <c r="H105" s="1109"/>
      <c r="I105" s="1107"/>
      <c r="J105" s="1108"/>
      <c r="K105" s="1108"/>
      <c r="L105" s="1108"/>
      <c r="M105" s="1108"/>
      <c r="N105" s="1108"/>
      <c r="O105" s="1109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07"/>
      <c r="C106" s="1108"/>
      <c r="D106" s="1108"/>
      <c r="E106" s="1108"/>
      <c r="F106" s="1108"/>
      <c r="G106" s="1108"/>
      <c r="H106" s="1109"/>
      <c r="I106" s="1107"/>
      <c r="J106" s="1108"/>
      <c r="K106" s="1108"/>
      <c r="L106" s="1108"/>
      <c r="M106" s="1108"/>
      <c r="N106" s="1108"/>
      <c r="O106" s="1109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10"/>
      <c r="C107" s="1111"/>
      <c r="D107" s="1111"/>
      <c r="E107" s="1111"/>
      <c r="F107" s="1111"/>
      <c r="G107" s="1111"/>
      <c r="H107" s="1112"/>
      <c r="I107" s="1110"/>
      <c r="J107" s="1111"/>
      <c r="K107" s="1111"/>
      <c r="L107" s="1111"/>
      <c r="M107" s="1111"/>
      <c r="N107" s="1111"/>
      <c r="O107" s="1112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100"/>
      <c r="C171" s="1100"/>
      <c r="D171" s="1100"/>
      <c r="E171" s="1100"/>
      <c r="F171" s="1100"/>
      <c r="G171" s="1100"/>
      <c r="H171" s="1100"/>
      <c r="I171" s="1100"/>
      <c r="J171" s="1100"/>
      <c r="K171" s="1100"/>
      <c r="L171" s="1100"/>
      <c r="M171" s="1100"/>
      <c r="N171" s="1100"/>
      <c r="O171" s="1100"/>
    </row>
    <row r="172" spans="2:15">
      <c r="B172" s="1100"/>
      <c r="C172" s="1100"/>
      <c r="D172" s="1100"/>
      <c r="E172" s="1100"/>
      <c r="F172" s="1100"/>
      <c r="G172" s="1100"/>
      <c r="H172" s="1100"/>
      <c r="I172" s="1100"/>
      <c r="J172" s="1100"/>
      <c r="K172" s="1100"/>
      <c r="L172" s="1100"/>
      <c r="M172" s="1100"/>
      <c r="N172" s="1100"/>
      <c r="O172" s="1100"/>
    </row>
    <row r="173" spans="2:15">
      <c r="B173" s="1100"/>
      <c r="C173" s="1100"/>
      <c r="D173" s="1100"/>
      <c r="E173" s="1100"/>
      <c r="F173" s="1100"/>
      <c r="G173" s="1100"/>
      <c r="H173" s="1100"/>
      <c r="I173" s="1100"/>
      <c r="J173" s="1100"/>
      <c r="K173" s="1100"/>
      <c r="L173" s="1100"/>
      <c r="M173" s="1100"/>
      <c r="N173" s="1100"/>
      <c r="O173" s="1100"/>
    </row>
    <row r="174" spans="2:15">
      <c r="B174" s="1100"/>
      <c r="C174" s="1100"/>
      <c r="D174" s="1100"/>
      <c r="E174" s="1100"/>
      <c r="F174" s="1100"/>
      <c r="G174" s="1100"/>
      <c r="H174" s="1100"/>
      <c r="I174" s="1100"/>
      <c r="J174" s="1100"/>
      <c r="K174" s="1100"/>
      <c r="L174" s="1100"/>
      <c r="M174" s="1100"/>
      <c r="N174" s="1100"/>
      <c r="O174" s="1100"/>
    </row>
    <row r="175" spans="2:15">
      <c r="B175" s="1100"/>
      <c r="C175" s="1100"/>
      <c r="D175" s="1100"/>
      <c r="E175" s="1100"/>
      <c r="F175" s="1100"/>
      <c r="G175" s="1100"/>
      <c r="H175" s="1100"/>
      <c r="I175" s="1100"/>
      <c r="J175" s="1100"/>
      <c r="K175" s="1100"/>
      <c r="L175" s="1100"/>
      <c r="M175" s="1100"/>
      <c r="N175" s="1100"/>
      <c r="O175" s="1100"/>
    </row>
    <row r="176" spans="2:15">
      <c r="B176" s="1100"/>
      <c r="C176" s="1100"/>
      <c r="D176" s="1100"/>
      <c r="E176" s="1100"/>
      <c r="F176" s="1100"/>
      <c r="G176" s="1100"/>
      <c r="H176" s="1100"/>
      <c r="I176" s="1100"/>
      <c r="J176" s="1100"/>
      <c r="K176" s="1100"/>
      <c r="L176" s="1100"/>
      <c r="M176" s="1100"/>
      <c r="N176" s="1100"/>
      <c r="O176" s="1100"/>
    </row>
    <row r="177" spans="2:15">
      <c r="B177" s="1100"/>
      <c r="C177" s="1100"/>
      <c r="D177" s="1100"/>
      <c r="E177" s="1100"/>
      <c r="F177" s="1100"/>
      <c r="G177" s="1100"/>
      <c r="H177" s="1100"/>
      <c r="I177" s="1100"/>
      <c r="J177" s="1100"/>
      <c r="K177" s="1100"/>
      <c r="L177" s="1100"/>
      <c r="M177" s="1100"/>
      <c r="N177" s="1100"/>
      <c r="O177" s="1100"/>
    </row>
    <row r="178" spans="2:15">
      <c r="B178" s="1100"/>
      <c r="C178" s="1100"/>
      <c r="D178" s="1100"/>
      <c r="E178" s="1100"/>
      <c r="F178" s="1100"/>
      <c r="G178" s="1100"/>
      <c r="H178" s="1100"/>
      <c r="I178" s="1100"/>
      <c r="J178" s="1100"/>
      <c r="K178" s="1100"/>
      <c r="L178" s="1100"/>
      <c r="M178" s="1100"/>
      <c r="N178" s="1100"/>
      <c r="O178" s="1100"/>
    </row>
    <row r="179" spans="2:15">
      <c r="B179" s="1100"/>
      <c r="C179" s="1100"/>
      <c r="D179" s="1100"/>
      <c r="E179" s="1100"/>
      <c r="F179" s="1100"/>
      <c r="G179" s="1100"/>
      <c r="H179" s="1100"/>
      <c r="I179" s="1100"/>
      <c r="J179" s="1100"/>
      <c r="K179" s="1100"/>
      <c r="L179" s="1100"/>
      <c r="M179" s="1100"/>
      <c r="N179" s="1100"/>
      <c r="O179" s="1100"/>
    </row>
    <row r="180" spans="2:15">
      <c r="B180" s="1100"/>
      <c r="C180" s="1100"/>
      <c r="D180" s="1100"/>
      <c r="E180" s="1100"/>
      <c r="F180" s="1100"/>
      <c r="G180" s="1100"/>
      <c r="H180" s="1100"/>
      <c r="I180" s="1100"/>
      <c r="J180" s="1100"/>
      <c r="K180" s="1100"/>
      <c r="L180" s="1100"/>
      <c r="M180" s="1100"/>
      <c r="N180" s="1100"/>
      <c r="O180" s="1100"/>
    </row>
    <row r="181" spans="2:15">
      <c r="B181" s="1100"/>
      <c r="C181" s="1100"/>
      <c r="D181" s="1100"/>
      <c r="E181" s="1100"/>
      <c r="F181" s="1100"/>
      <c r="G181" s="1100"/>
      <c r="H181" s="1100"/>
      <c r="I181" s="1100"/>
      <c r="J181" s="1100"/>
      <c r="K181" s="1100"/>
      <c r="L181" s="1100"/>
      <c r="M181" s="1100"/>
      <c r="N181" s="1100"/>
      <c r="O181" s="1100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100"/>
      <c r="C185" s="1100"/>
      <c r="D185" s="1100"/>
      <c r="E185" s="1100"/>
      <c r="F185" s="1100"/>
      <c r="G185" s="1100"/>
      <c r="H185" s="1100"/>
      <c r="I185" s="1100"/>
      <c r="J185" s="1100"/>
      <c r="K185" s="1100"/>
      <c r="L185" s="1100"/>
      <c r="M185" s="1100"/>
      <c r="N185" s="1100"/>
      <c r="O185" s="1100"/>
    </row>
    <row r="186" spans="2:15">
      <c r="B186" s="1100"/>
      <c r="C186" s="1100"/>
      <c r="D186" s="1100"/>
      <c r="E186" s="1100"/>
      <c r="F186" s="1100"/>
      <c r="G186" s="1100"/>
      <c r="H186" s="1100"/>
      <c r="I186" s="1100"/>
      <c r="J186" s="1100"/>
      <c r="K186" s="1100"/>
      <c r="L186" s="1100"/>
      <c r="M186" s="1100"/>
      <c r="N186" s="1100"/>
      <c r="O186" s="1100"/>
    </row>
    <row r="187" spans="2:15">
      <c r="B187" s="1100"/>
      <c r="C187" s="1100"/>
      <c r="D187" s="1100"/>
      <c r="E187" s="1100"/>
      <c r="F187" s="1100"/>
      <c r="G187" s="1100"/>
      <c r="H187" s="1100"/>
      <c r="I187" s="1100"/>
      <c r="J187" s="1100"/>
      <c r="K187" s="1100"/>
      <c r="L187" s="1100"/>
      <c r="M187" s="1100"/>
      <c r="N187" s="1100"/>
      <c r="O187" s="1100"/>
    </row>
    <row r="188" spans="2:15">
      <c r="B188" s="1100"/>
      <c r="C188" s="1100"/>
      <c r="D188" s="1100"/>
      <c r="E188" s="1100"/>
      <c r="F188" s="1100"/>
      <c r="G188" s="1100"/>
      <c r="H188" s="1100"/>
      <c r="I188" s="1100"/>
      <c r="J188" s="1100"/>
      <c r="K188" s="1100"/>
      <c r="L188" s="1100"/>
      <c r="M188" s="1100"/>
      <c r="N188" s="1100"/>
      <c r="O188" s="1100"/>
    </row>
    <row r="189" spans="2:15">
      <c r="B189" s="1100"/>
      <c r="C189" s="1100"/>
      <c r="D189" s="1100"/>
      <c r="E189" s="1100"/>
      <c r="F189" s="1100"/>
      <c r="G189" s="1100"/>
      <c r="H189" s="1100"/>
      <c r="I189" s="1100"/>
      <c r="J189" s="1100"/>
      <c r="K189" s="1100"/>
      <c r="L189" s="1100"/>
      <c r="M189" s="1100"/>
      <c r="N189" s="1100"/>
      <c r="O189" s="1100"/>
    </row>
    <row r="190" spans="2:15">
      <c r="B190" s="1100"/>
      <c r="C190" s="1100"/>
      <c r="D190" s="1100"/>
      <c r="E190" s="1100"/>
      <c r="F190" s="1100"/>
      <c r="G190" s="1100"/>
      <c r="H190" s="1100"/>
      <c r="I190" s="1100"/>
      <c r="J190" s="1100"/>
      <c r="K190" s="1100"/>
      <c r="L190" s="1100"/>
      <c r="M190" s="1100"/>
      <c r="N190" s="1100"/>
      <c r="O190" s="1100"/>
    </row>
    <row r="191" spans="2:15">
      <c r="B191" s="1100"/>
      <c r="C191" s="1100"/>
      <c r="D191" s="1100"/>
      <c r="E191" s="1100"/>
      <c r="F191" s="1100"/>
      <c r="G191" s="1100"/>
      <c r="H191" s="1100"/>
      <c r="I191" s="1100"/>
      <c r="J191" s="1100"/>
      <c r="K191" s="1100"/>
      <c r="L191" s="1100"/>
      <c r="M191" s="1100"/>
      <c r="N191" s="1100"/>
      <c r="O191" s="1100"/>
    </row>
    <row r="192" spans="2:15">
      <c r="B192" s="1100"/>
      <c r="C192" s="1100"/>
      <c r="D192" s="1100"/>
      <c r="E192" s="1100"/>
      <c r="F192" s="1100"/>
      <c r="G192" s="1100"/>
      <c r="H192" s="1100"/>
      <c r="I192" s="1100"/>
      <c r="J192" s="1100"/>
      <c r="K192" s="1100"/>
      <c r="L192" s="1100"/>
      <c r="M192" s="1100"/>
      <c r="N192" s="1100"/>
      <c r="O192" s="1100"/>
    </row>
    <row r="193" spans="2:15">
      <c r="B193" s="1100"/>
      <c r="C193" s="1100"/>
      <c r="D193" s="1100"/>
      <c r="E193" s="1100"/>
      <c r="F193" s="1100"/>
      <c r="G193" s="1100"/>
      <c r="H193" s="1100"/>
      <c r="I193" s="1100"/>
      <c r="J193" s="1100"/>
      <c r="K193" s="1100"/>
      <c r="L193" s="1100"/>
      <c r="M193" s="1100"/>
      <c r="N193" s="1100"/>
      <c r="O193" s="1100"/>
    </row>
    <row r="194" spans="2:15">
      <c r="B194" s="1100"/>
      <c r="C194" s="1100"/>
      <c r="D194" s="1100"/>
      <c r="E194" s="1100"/>
      <c r="F194" s="1100"/>
      <c r="G194" s="1100"/>
      <c r="H194" s="1100"/>
      <c r="I194" s="1100"/>
      <c r="J194" s="1100"/>
      <c r="K194" s="1100"/>
      <c r="L194" s="1100"/>
      <c r="M194" s="1100"/>
      <c r="N194" s="1100"/>
      <c r="O194" s="1100"/>
    </row>
    <row r="195" spans="2:15">
      <c r="B195" s="1100"/>
      <c r="C195" s="1100"/>
      <c r="D195" s="1100"/>
      <c r="E195" s="1100"/>
      <c r="F195" s="1100"/>
      <c r="G195" s="1100"/>
      <c r="H195" s="1100"/>
      <c r="I195" s="1100"/>
      <c r="J195" s="1100"/>
      <c r="K195" s="1100"/>
      <c r="L195" s="1100"/>
      <c r="M195" s="1100"/>
      <c r="N195" s="1100"/>
      <c r="O195" s="1100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100"/>
      <c r="C199" s="1100"/>
      <c r="D199" s="1100"/>
      <c r="E199" s="1100"/>
      <c r="F199" s="1100"/>
      <c r="G199" s="1100"/>
      <c r="H199" s="1100"/>
      <c r="I199" s="1100"/>
      <c r="J199" s="1100"/>
      <c r="K199" s="1100"/>
      <c r="L199" s="1100"/>
      <c r="M199" s="1100"/>
      <c r="N199" s="1100"/>
      <c r="O199" s="1100"/>
    </row>
    <row r="200" spans="2:15">
      <c r="B200" s="1100"/>
      <c r="C200" s="1100"/>
      <c r="D200" s="1100"/>
      <c r="E200" s="1100"/>
      <c r="F200" s="1100"/>
      <c r="G200" s="1100"/>
      <c r="H200" s="1100"/>
      <c r="I200" s="1100"/>
      <c r="J200" s="1100"/>
      <c r="K200" s="1100"/>
      <c r="L200" s="1100"/>
      <c r="M200" s="1100"/>
      <c r="N200" s="1100"/>
      <c r="O200" s="1100"/>
    </row>
    <row r="201" spans="2:15">
      <c r="B201" s="1100"/>
      <c r="C201" s="1100"/>
      <c r="D201" s="1100"/>
      <c r="E201" s="1100"/>
      <c r="F201" s="1100"/>
      <c r="G201" s="1100"/>
      <c r="H201" s="1100"/>
      <c r="I201" s="1100"/>
      <c r="J201" s="1100"/>
      <c r="K201" s="1100"/>
      <c r="L201" s="1100"/>
      <c r="M201" s="1100"/>
      <c r="N201" s="1100"/>
      <c r="O201" s="1100"/>
    </row>
    <row r="202" spans="2:15">
      <c r="B202" s="1100"/>
      <c r="C202" s="1100"/>
      <c r="D202" s="1100"/>
      <c r="E202" s="1100"/>
      <c r="F202" s="1100"/>
      <c r="G202" s="1100"/>
      <c r="H202" s="1100"/>
      <c r="I202" s="1100"/>
      <c r="J202" s="1100"/>
      <c r="K202" s="1100"/>
      <c r="L202" s="1100"/>
      <c r="M202" s="1100"/>
      <c r="N202" s="1100"/>
      <c r="O202" s="1100"/>
    </row>
    <row r="203" spans="2:15">
      <c r="B203" s="1100"/>
      <c r="C203" s="1100"/>
      <c r="D203" s="1100"/>
      <c r="E203" s="1100"/>
      <c r="F203" s="1100"/>
      <c r="G203" s="1100"/>
      <c r="H203" s="1100"/>
      <c r="I203" s="1100"/>
      <c r="J203" s="1100"/>
      <c r="K203" s="1100"/>
      <c r="L203" s="1100"/>
      <c r="M203" s="1100"/>
      <c r="N203" s="1100"/>
      <c r="O203" s="1100"/>
    </row>
    <row r="204" spans="2:15">
      <c r="B204" s="1100"/>
      <c r="C204" s="1100"/>
      <c r="D204" s="1100"/>
      <c r="E204" s="1100"/>
      <c r="F204" s="1100"/>
      <c r="G204" s="1100"/>
      <c r="H204" s="1100"/>
      <c r="I204" s="1100"/>
      <c r="J204" s="1100"/>
      <c r="K204" s="1100"/>
      <c r="L204" s="1100"/>
      <c r="M204" s="1100"/>
      <c r="N204" s="1100"/>
      <c r="O204" s="1100"/>
    </row>
    <row r="205" spans="2:15">
      <c r="B205" s="1100"/>
      <c r="C205" s="1100"/>
      <c r="D205" s="1100"/>
      <c r="E205" s="1100"/>
      <c r="F205" s="1100"/>
      <c r="G205" s="1100"/>
      <c r="H205" s="1100"/>
      <c r="I205" s="1100"/>
      <c r="J205" s="1100"/>
      <c r="K205" s="1100"/>
      <c r="L205" s="1100"/>
      <c r="M205" s="1100"/>
      <c r="N205" s="1100"/>
      <c r="O205" s="1100"/>
    </row>
    <row r="206" spans="2:15">
      <c r="B206" s="1100"/>
      <c r="C206" s="1100"/>
      <c r="D206" s="1100"/>
      <c r="E206" s="1100"/>
      <c r="F206" s="1100"/>
      <c r="G206" s="1100"/>
      <c r="H206" s="1100"/>
      <c r="I206" s="1100"/>
      <c r="J206" s="1100"/>
      <c r="K206" s="1100"/>
      <c r="L206" s="1100"/>
      <c r="M206" s="1100"/>
      <c r="N206" s="1100"/>
      <c r="O206" s="1100"/>
    </row>
    <row r="207" spans="2:15">
      <c r="B207" s="1100"/>
      <c r="C207" s="1100"/>
      <c r="D207" s="1100"/>
      <c r="E207" s="1100"/>
      <c r="F207" s="1100"/>
      <c r="G207" s="1100"/>
      <c r="H207" s="1100"/>
      <c r="I207" s="1100"/>
      <c r="J207" s="1100"/>
      <c r="K207" s="1100"/>
      <c r="L207" s="1100"/>
      <c r="M207" s="1100"/>
      <c r="N207" s="1100"/>
      <c r="O207" s="1100"/>
    </row>
    <row r="208" spans="2:15">
      <c r="B208" s="1100"/>
      <c r="C208" s="1100"/>
      <c r="D208" s="1100"/>
      <c r="E208" s="1100"/>
      <c r="F208" s="1100"/>
      <c r="G208" s="1100"/>
      <c r="H208" s="1100"/>
      <c r="I208" s="1100"/>
      <c r="J208" s="1100"/>
      <c r="K208" s="1100"/>
      <c r="L208" s="1100"/>
      <c r="M208" s="1100"/>
      <c r="N208" s="1100"/>
      <c r="O208" s="1100"/>
    </row>
    <row r="209" spans="2:15">
      <c r="B209" s="1100"/>
      <c r="C209" s="1100"/>
      <c r="D209" s="1100"/>
      <c r="E209" s="1100"/>
      <c r="F209" s="1100"/>
      <c r="G209" s="1100"/>
      <c r="H209" s="1100"/>
      <c r="I209" s="1100"/>
      <c r="J209" s="1100"/>
      <c r="K209" s="1100"/>
      <c r="L209" s="1100"/>
      <c r="M209" s="1100"/>
      <c r="N209" s="1100"/>
      <c r="O209" s="1100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99:D209"/>
    <mergeCell ref="E199:H209"/>
    <mergeCell ref="I199:K209"/>
    <mergeCell ref="L199:O209"/>
    <mergeCell ref="E185:H195"/>
    <mergeCell ref="I185:K195"/>
    <mergeCell ref="L185:O195"/>
    <mergeCell ref="B185:D195"/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25"/>
      <c r="B4" s="1125"/>
      <c r="C4" s="1125"/>
      <c r="D4" s="1125"/>
      <c r="E4" s="1125"/>
      <c r="F4" s="1125"/>
      <c r="G4" s="1125"/>
      <c r="H4" s="1125"/>
      <c r="I4" s="1125"/>
      <c r="J4" s="1125"/>
      <c r="K4" s="1125"/>
      <c r="L4" s="1125"/>
      <c r="M4" s="1125"/>
    </row>
    <row r="36" spans="1:13">
      <c r="A36" s="1126"/>
      <c r="B36" s="1126"/>
      <c r="C36" s="1126"/>
      <c r="D36" s="1126"/>
      <c r="E36" s="1126"/>
      <c r="F36" s="1126"/>
      <c r="G36" s="1126"/>
      <c r="H36" s="1126"/>
      <c r="I36" s="1126"/>
      <c r="J36" s="1126"/>
      <c r="K36" s="1126"/>
      <c r="L36" s="1126"/>
      <c r="M36" s="1126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2018-12-28T09:28:48Z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readonly">
    <vt:lpwstr/>
  </property>
  <property fmtid="{D5CDD505-2E9C-101B-9397-08002B2CF9AE}" pid="3" name="_change">
    <vt:lpwstr/>
  </property>
  <property fmtid="{D5CDD505-2E9C-101B-9397-08002B2CF9AE}" pid="4" name="_full-control">
    <vt:lpwstr/>
  </property>
  <property fmtid="{D5CDD505-2E9C-101B-9397-08002B2CF9AE}" pid="5" name="sflag">
    <vt:lpwstr>1545874961</vt:lpwstr>
  </property>
  <property fmtid="{D5CDD505-2E9C-101B-9397-08002B2CF9AE}" pid="6" name="_2015_ms_pID_725343">
    <vt:lpwstr>(2)y8Cm2UIib6glOBcoXlBGlvu1cEnYF192gvte4gKRDu82uGXLLDCjSfnCK0rTZDzgtPKRvr4f
WVvFjES0ZT5TGxKjiz28cdz9KzWGIHDIqp+2qdR5YEsDZXfKDIjD0SdKN8vB+GLI/sy4MatH
PFk64FUliEkVspxKmJQmCTaoeW+Gjd4mtAdL2dUMnl/Fohitl1McY85WpS6ck4i+C02K1U+3
e5vjcuAh6b+d05TPNq</vt:lpwstr>
  </property>
  <property fmtid="{D5CDD505-2E9C-101B-9397-08002B2CF9AE}" pid="7" name="_2015_ms_pID_7253431">
    <vt:lpwstr>tidgbYe/2LhKNTXTW6iqHMoVZP6Qk3DMsIALJFLFYOATAODmdOZ+/U
9txMtMwQXQVRWJ9j2/ttRoRhjDSe5kiwQiKd2y99nHPrz0rBpcqvfeu3qFHT6/ya1g9AIsp+
sFs5dbz5NfKykU/GuAhaUiI39OTfOXRRlnsEIUDtFgIg0vErAE2WjjiIlDpTLngWqGU=</vt:lpwstr>
  </property>
</Properties>
</file>