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1"/>
  </bookViews>
  <sheets>
    <sheet name="District level" sheetId="1" r:id="rId1"/>
    <sheet name="Prov_level" sheetId="2" r:id="rId2"/>
    <sheet name="Sheet3" sheetId="3" r:id="rId3"/>
  </sheets>
  <definedNames>
    <definedName name="_xlnm.Print_Titles" localSheetId="0">'District level'!$3:$4</definedName>
    <definedName name="_xlnm.Print_Titles" localSheetId="1">Prov_level!$3:$4</definedName>
  </definedNames>
  <calcPr calcId="124519"/>
</workbook>
</file>

<file path=xl/calcChain.xml><?xml version="1.0" encoding="utf-8"?>
<calcChain xmlns="http://schemas.openxmlformats.org/spreadsheetml/2006/main">
  <c r="L81" i="2"/>
  <c r="K45" i="1"/>
  <c r="D41"/>
  <c r="L42"/>
  <c r="E76" i="2"/>
  <c r="E75"/>
  <c r="E74"/>
  <c r="E73"/>
  <c r="E72"/>
  <c r="E71"/>
  <c r="E70"/>
  <c r="E69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6"/>
  <c r="E5"/>
  <c r="E37"/>
  <c r="E11"/>
  <c r="E10"/>
  <c r="E36"/>
  <c r="E14"/>
  <c r="E9"/>
  <c r="E7"/>
  <c r="E35"/>
  <c r="F78"/>
  <c r="J76" s="1"/>
  <c r="N81" s="1"/>
  <c r="C78"/>
  <c r="E25"/>
  <c r="E34"/>
  <c r="E13"/>
  <c r="E33"/>
  <c r="E8"/>
  <c r="E12"/>
  <c r="E32"/>
  <c r="E31"/>
  <c r="E30"/>
  <c r="E29"/>
  <c r="E28"/>
  <c r="E27"/>
  <c r="E26"/>
  <c r="E23"/>
  <c r="E22"/>
  <c r="E21"/>
  <c r="E20"/>
  <c r="E19"/>
  <c r="E18"/>
  <c r="E17"/>
  <c r="E16"/>
  <c r="E15"/>
  <c r="F28" i="1"/>
  <c r="F7"/>
  <c r="F10"/>
  <c r="F13"/>
  <c r="I82" i="2"/>
  <c r="F16" i="1"/>
  <c r="F19"/>
  <c r="F22"/>
  <c r="F25"/>
  <c r="F31"/>
  <c r="F34"/>
  <c r="F37"/>
  <c r="F40"/>
  <c r="E38"/>
  <c r="E35"/>
  <c r="E32"/>
  <c r="E29"/>
  <c r="E26"/>
  <c r="E23"/>
  <c r="E20"/>
  <c r="E17"/>
  <c r="E14"/>
  <c r="E11"/>
  <c r="E8"/>
  <c r="E5"/>
  <c r="F12"/>
  <c r="F15"/>
  <c r="F18"/>
  <c r="F21"/>
  <c r="F20" s="1"/>
  <c r="F24"/>
  <c r="F27"/>
  <c r="F30"/>
  <c r="F33"/>
  <c r="F32" s="1"/>
  <c r="F36"/>
  <c r="H39"/>
  <c r="H36"/>
  <c r="H33"/>
  <c r="H30"/>
  <c r="H27"/>
  <c r="H24"/>
  <c r="H21"/>
  <c r="H18"/>
  <c r="H15"/>
  <c r="H12"/>
  <c r="H9"/>
  <c r="F9"/>
  <c r="F8" s="1"/>
  <c r="H6"/>
  <c r="F6"/>
  <c r="F39"/>
  <c r="F38" s="1"/>
  <c r="C41"/>
  <c r="G38"/>
  <c r="G35"/>
  <c r="G32"/>
  <c r="G29"/>
  <c r="G26"/>
  <c r="G23"/>
  <c r="G20"/>
  <c r="G17"/>
  <c r="G14"/>
  <c r="G11"/>
  <c r="G8"/>
  <c r="M81" i="2" l="1"/>
  <c r="D78"/>
  <c r="F35" i="1"/>
  <c r="F11"/>
  <c r="E41"/>
  <c r="L40" s="1"/>
  <c r="I3" i="2" s="1"/>
  <c r="F29" i="1"/>
  <c r="F26"/>
  <c r="F23"/>
  <c r="F17"/>
  <c r="F14"/>
  <c r="G5"/>
  <c r="F5"/>
  <c r="G41"/>
  <c r="H40"/>
  <c r="H38" s="1"/>
  <c r="H37"/>
  <c r="H35" s="1"/>
  <c r="H34"/>
  <c r="H32" s="1"/>
  <c r="H31"/>
  <c r="H29" s="1"/>
  <c r="H28"/>
  <c r="H26" s="1"/>
  <c r="H25"/>
  <c r="H23" s="1"/>
  <c r="H22"/>
  <c r="H20" s="1"/>
  <c r="H19"/>
  <c r="H16"/>
  <c r="H14" s="1"/>
  <c r="H13"/>
  <c r="H10"/>
  <c r="H8" s="1"/>
  <c r="H7"/>
  <c r="H5" s="1"/>
  <c r="E78" i="2" l="1"/>
  <c r="F41" i="1"/>
  <c r="H17"/>
  <c r="H11"/>
  <c r="H41" l="1"/>
</calcChain>
</file>

<file path=xl/sharedStrings.xml><?xml version="1.0" encoding="utf-8"?>
<sst xmlns="http://schemas.openxmlformats.org/spreadsheetml/2006/main" count="150" uniqueCount="123">
  <si>
    <t>ລ/ດ</t>
  </si>
  <si>
    <t>ເນື້ອໃນ</t>
  </si>
  <si>
    <t>ໝາຍເຫດ</t>
  </si>
  <si>
    <t>ບ້ານ</t>
  </si>
  <si>
    <t>ໜ່ວຍອອ້ມຂ້າງເມືອງ</t>
  </si>
  <si>
    <t>ເມືອງ ຫລວງພະບາງ</t>
  </si>
  <si>
    <t>ປຶ້ມກົດລະບຽບສະຫະພັນແມ່ຍິງລາວ</t>
  </si>
  <si>
    <t>ລວມ</t>
  </si>
  <si>
    <t>ເມືອງ ຊຽງເງິນ</t>
  </si>
  <si>
    <t>ຈ/ນໜ່ວຍ</t>
  </si>
  <si>
    <t>ເມືອງ ນານ</t>
  </si>
  <si>
    <t>ເມືອງ ປາກອູ</t>
  </si>
  <si>
    <t>ເມືອງ ນໍ້າບາກ</t>
  </si>
  <si>
    <t>ເມືອງ ງອຍ</t>
  </si>
  <si>
    <t>ເມືອງ ປາກແຊງ</t>
  </si>
  <si>
    <t>ເມືອງ ໂພນໄຊ</t>
  </si>
  <si>
    <t>ເມືອງ  ຈອມເພັດ</t>
  </si>
  <si>
    <t>ເມືອງ  ວຽງຄໍາ</t>
  </si>
  <si>
    <t>ເມືອງ  ພູຄູນ</t>
  </si>
  <si>
    <t>ເມືອງ  ໂພນທອງ</t>
  </si>
  <si>
    <t>I</t>
  </si>
  <si>
    <t>II</t>
  </si>
  <si>
    <t>III</t>
  </si>
  <si>
    <t>IV</t>
  </si>
  <si>
    <t>V</t>
  </si>
  <si>
    <t>VI</t>
  </si>
  <si>
    <t>VII</t>
  </si>
  <si>
    <t>IX</t>
  </si>
  <si>
    <t>X</t>
  </si>
  <si>
    <t>XI</t>
  </si>
  <si>
    <t>XII</t>
  </si>
  <si>
    <t>ຈ/ນສ/ຊ ສຍ</t>
  </si>
  <si>
    <t xml:space="preserve">ບັນຊີແຈກຢາຍປຶ້ມກົດລະບຽບ ສະຫະພັນແມ່ຍິງລາວ  </t>
  </si>
  <si>
    <t>ແລະ ກົດໝາຍວ່າດ້ວຍການພັດທະນາ ແລະ ປົກປອ້ງແມ່ຍິງໃຫ້ແຕ່ລະເມືອງ</t>
  </si>
  <si>
    <t>ແຈກຢາຍຊຸດI</t>
  </si>
  <si>
    <t>ຍັງບໍ່ພໍ</t>
  </si>
  <si>
    <t>ແລະ ກົດໝາຍວ່າດ້ວຍການພັດທະນາ ແລະ ປົກປອ້ງແມ່ຍິງໃຫ້ຮາກຖານ/ໜ່ວຍອອ້ມຂ້າງແຂວງ</t>
  </si>
  <si>
    <t>ປຶ້ມກົດໝາຍວ່າດ້ວຍສະຫະພັນແມ່ຍິງລາວ</t>
  </si>
  <si>
    <t>ຊື່ຮາກຖານ ໜ່ວຍສະຫະພັນແມ່ຍິງ</t>
  </si>
  <si>
    <t>ຮາກຖານສຍ ສະຫະພັນແມ່ຍິງແຂວງ</t>
  </si>
  <si>
    <t>ແຈກຢາຍປຶ້ມກົດ</t>
  </si>
  <si>
    <t>ລະບຽບຊຸດI</t>
  </si>
  <si>
    <t>ຮາກຖານ ສຍ ຫອ້ງວ່າການປົຄອງແຂວງ</t>
  </si>
  <si>
    <t>ຮາກຖານ ສຍ ພະແນກ ຖວທ</t>
  </si>
  <si>
    <t>ຮາກຖານ ສຍ ພະແນກ ສາທາ</t>
  </si>
  <si>
    <t>ຮາກຖານ ສຍ ພະແນກ ສຶກສາທິການ ແລະກິລາ</t>
  </si>
  <si>
    <t>ຮາກຸານ ສຍ ພະແນກ ການເງິນ</t>
  </si>
  <si>
    <t>ຮາກຖານ ສຍ ພະແນກ ກະສິກໍາ ແລະ ປ່າໄມ້</t>
  </si>
  <si>
    <t>ຮາກຖານ ສຍ ພະແນກ ໂຍທາທິການ ແລະຂົນສົ່ງ</t>
  </si>
  <si>
    <t>ຮາກຖານ ສຍ ພະແນກ ຊັບພະຍາກອນ</t>
  </si>
  <si>
    <t>ທໍາມະຊາດ ແລະສິ່ງແວດລອ້ມ</t>
  </si>
  <si>
    <t>ຮາກຖານ ສຍ ພະແນກ ສ່ວຍສາອາກອນ</t>
  </si>
  <si>
    <t>ຮາກຖານ ສຍ ພະແນກ ຮສສ</t>
  </si>
  <si>
    <t>ຮາກຖານ ສຍ ພະແນກ ຍຸຕິທໍາ</t>
  </si>
  <si>
    <t>ຮາກຖານ ສຍ ພະແນກ ອຸດສາຫະກໍາ ແລະການຄ້າ</t>
  </si>
  <si>
    <t>ຮາກຖານ ສຍ ສານປະຊາຊົນ ພາກເໜືອ</t>
  </si>
  <si>
    <t>ໜ່ວຍ ສຍ ຄັງເງິນແຫ່ງຊາດ</t>
  </si>
  <si>
    <t>ຮາກຖານ ສຍ ອົງການໄອຍະການແຂວງ</t>
  </si>
  <si>
    <t>ຮາກຖານ ສຍ ໂຮງໝໍແຂວງ</t>
  </si>
  <si>
    <t>ຮາກຖານ ສຍ ວິທະຍາໄລ ເຕັກນິກວິຊາຊີບ</t>
  </si>
  <si>
    <t>ຮາກຖານ ສຍ ມສ ສັນຕິພາບ</t>
  </si>
  <si>
    <t>ຮາກຖານ ສຍ ສານປະຊາຊົນແຂວງ</t>
  </si>
  <si>
    <t>ຮາກຖານ ສຍ ມສ ປອ່ງຄໍາ</t>
  </si>
  <si>
    <t>ຮາກຖານ ສຍ ມສ ເດັກກໍ່າພ້າ</t>
  </si>
  <si>
    <t>ຮາກຖານ ສຍ ມສ ຊົນເຜົ່າ ສວນຫລວງ</t>
  </si>
  <si>
    <t>ຮາກຖານ ສຍ ມະຫາວິທະຍາໄລ ສຸພານຸວົງ</t>
  </si>
  <si>
    <t>ຮາກຖານ ສຍ ວິທະຍາໄລຄູ ຫລວງພະບາງ</t>
  </si>
  <si>
    <t>ຮາກຖານ ສຍ ວິທະຍາໄລ ການເງິນ ພາກເໜືອ</t>
  </si>
  <si>
    <t>ຮາກຖານ ສຍ ວິທະຍາໄລກະສິກໍາ ແລະປ່າມໄມ້ ພາກເໜືອ</t>
  </si>
  <si>
    <t>ຮາກຖານ ສຍ ວິທະຍາໄລ ວິທະຍາສາດສຸຂະພາບ</t>
  </si>
  <si>
    <t>ຮາກຖານ ສຍ ສະຖາບັນກົດໝາຍ ພາກເໜືອ</t>
  </si>
  <si>
    <t>ຮາກຖານ ສຍ ວິທະຍາໄລ ໂລຫວັນ</t>
  </si>
  <si>
    <t>ພະແນກ ສຍ ທະຫານແຂວງ</t>
  </si>
  <si>
    <t>ຮາກຖຸານ ສຍ ປກສ ແຂວງ</t>
  </si>
  <si>
    <t>ຮາກຖານ ສຍ ລັດວິສະຫະກິດ ໄຟຟ້າລາວ ສາຂາ ຫຼບ</t>
  </si>
  <si>
    <t>ຮາກຖານ ສຍ ລັດວິສະຫະກິດ ລາວ ໂທລະຄົມ</t>
  </si>
  <si>
    <t>ຮາກຖານ ສຍ ລັດວິສະຫະກິດ ການບິນລາວ</t>
  </si>
  <si>
    <t>ຮາກຖານ ສຍ ທະນາຄານ ພັດທະນາລາວ</t>
  </si>
  <si>
    <t>ຮາກຖານ ສຍ ທະນາຄານການຄ້າຕ່າງປະເທດລາວ</t>
  </si>
  <si>
    <t>ຮາກຖານ ສຍ ທະນາຄານ ສົ່ງເສີມກະສິກໍາ</t>
  </si>
  <si>
    <t>ຮາກຖານ ສຍ ທະນາຄານແຫ່ງ ສປປ ລາວ</t>
  </si>
  <si>
    <t>ຮາກຖານ ສຍ ຄຸ້ມຄອງສະໜາມການບິນ</t>
  </si>
  <si>
    <t>ໜ່ວຍ ສຍ ຄະນະຈັດຕັ້ງແຂວງ</t>
  </si>
  <si>
    <t>ໜ່ວຍ ສຍ ຄະນະກວດກາພັກ-ລັດແຂວງ</t>
  </si>
  <si>
    <t>ໜ່ວຍ ສຍ ຄະນະໂຄສະນາອົບຮົມແຂວງ</t>
  </si>
  <si>
    <t>ຮາກຖານ ສຍ ຄະນະບໍລິຫານງານຊາວໜຸ່ມແຂວງ</t>
  </si>
  <si>
    <t>ຮາກຖານ ສຍ ຄະນະວິຊາປ່າໄມ້ ພາກເໜືອ</t>
  </si>
  <si>
    <t>ໜ່ວຍ ສຍ ສະຫະພັນກໍາມະບານແຂວງ</t>
  </si>
  <si>
    <t>ໜ່ວຍ ສຍ ແນວລາວສ້າງຊາດແຂວງ</t>
  </si>
  <si>
    <t>ໜ່ວຍ ສຍ ສະຫະພັນນັກຮົບເກົ່າແຂວງ</t>
  </si>
  <si>
    <t>ໜ່ວຍ ສຍ ພະແນກ ພາຍໃນແຂວງ</t>
  </si>
  <si>
    <t>ໜ່ວຍ ສຍ ພະແນກ ການຕ່າງປະເທດ</t>
  </si>
  <si>
    <t>ໜ່ວຍ ສຍ ພະແນກ ໄປສະນີ ແລະສື່ສານ</t>
  </si>
  <si>
    <t>ໜ່ວຍ ສຍ ພະແນກ ພະລັງງານ ແລະບໍ່ແຮ່</t>
  </si>
  <si>
    <t>ຮາກຖານ ສຍ ພະແນກ ແຜນການ ແລະການລົງທຶນ</t>
  </si>
  <si>
    <t>ໜ່ວຍ ສຍ ພະແນກ ເຕັກໂນໂລຊີ</t>
  </si>
  <si>
    <t>ໜ່ວຍ ສຍ ຫອ້ງການພັດທະນາຊົນນະບົດ ແລະລຶບລ້າງຄວາມທຸກຍາກ</t>
  </si>
  <si>
    <t>ໜ່ວຍ ທສຍ ຫອ້ງວ່າການສະພາແຫ່ງຊາດ ເຂດ 6</t>
  </si>
  <si>
    <t>ໜ່ວຍ ສຍ ໂຄງການ ເກັບກູ້ລະເບີດ</t>
  </si>
  <si>
    <t>ຮາກຖານ ສຍ ອົງການກວດສອບ ພາກເໜືອ</t>
  </si>
  <si>
    <t>ໜ່ວຍ ສຍ ອົງການໄອຍະການ ພາກເໜືອ</t>
  </si>
  <si>
    <t>ໜ່ວຍ ສຍ ພາສີເຂດ II</t>
  </si>
  <si>
    <t>ໜ່ວຍ ສຍ ກອງເລຂາຄະນະກໍາມາທິການເພືອ່</t>
  </si>
  <si>
    <t>ຄວາມກ້າວໜ້າແມ່ຍິງ ວຽກແມ່ ແລະເດັກຂັ້ນແຂວງ</t>
  </si>
  <si>
    <t>ຮາກຖານ ສຍ ໂຮງຮຽນການເມືອງ ການປົກຄອງ</t>
  </si>
  <si>
    <t>ຮາກຖານ ສຍ ລັດວະສະຫະກິດ ນໍ້າປະປາ</t>
  </si>
  <si>
    <t>ໜ່ວຍ ສຍ ລັດວິສະຫະກິດ ໄປສະນີ</t>
  </si>
  <si>
    <t>ໜ່ວຍ ສຍ ບໍລິສັດ ETL  ມະຫາຊົນ</t>
  </si>
  <si>
    <t>ໜ່ວຍ ທສຍ ທະນາຄານ ນະໂຍບາຍ</t>
  </si>
  <si>
    <t>ໜ່ວຍ ສຍ ສູນການສຶກສາ ນອກໂຮງຮຽນ</t>
  </si>
  <si>
    <t>ຮາກຖານ ສຍ ຫອ້ງການ ອົງການກາແດງລາວ</t>
  </si>
  <si>
    <t xml:space="preserve">ຈ/ນສ/ຊ </t>
  </si>
  <si>
    <t>ສຍ</t>
  </si>
  <si>
    <t>ກົດໝາຍວ່າ</t>
  </si>
  <si>
    <t>ດ້ວຍ ສສຍລ</t>
  </si>
  <si>
    <t>VIII</t>
  </si>
  <si>
    <t>ໜ່ວຍ ສຍ ຄະນະອານຸສາວະລີ</t>
  </si>
  <si>
    <t>ໜ່ວຍ ສຍ ຫອ້ງການ ມໍລະດົກ</t>
  </si>
  <si>
    <t>ຍັງເຫລືອ</t>
  </si>
  <si>
    <t>ກົດໝາຍວ່າດ້ວຍ ສສຍລ</t>
  </si>
  <si>
    <t>ສົ່ງໃໝ່</t>
  </si>
  <si>
    <t>ຄັ້ງກອ່ນຍັງ</t>
  </si>
  <si>
    <t>ແຈກຢາຍ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</si>
</sst>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Phetsarath OT"/>
    </font>
    <font>
      <b/>
      <i/>
      <sz val="12"/>
      <color theme="1"/>
      <name val="Phetsarath OT"/>
    </font>
    <font>
      <b/>
      <i/>
      <u/>
      <sz val="12"/>
      <color theme="1"/>
      <name val="Phetsarath OT"/>
    </font>
    <font>
      <b/>
      <i/>
      <u val="singleAccounting"/>
      <sz val="12"/>
      <color theme="1"/>
      <name val="Phetsarath OT"/>
    </font>
    <font>
      <b/>
      <u val="singleAccounting"/>
      <sz val="12"/>
      <color theme="1"/>
      <name val="Phetsarath OT"/>
    </font>
    <font>
      <b/>
      <sz val="14"/>
      <color theme="1"/>
      <name val="Phetsarath OT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medium">
        <color auto="1"/>
      </right>
      <top/>
      <bottom style="dashed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/>
      <top/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/>
      <top style="dashed">
        <color auto="1"/>
      </top>
      <bottom/>
      <diagonal/>
    </border>
    <border>
      <left style="thin">
        <color auto="1"/>
      </left>
      <right style="medium">
        <color auto="1"/>
      </right>
      <top style="dashed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dashed">
        <color auto="1"/>
      </bottom>
      <diagonal/>
    </border>
    <border>
      <left style="thin">
        <color indexed="64"/>
      </left>
      <right style="thin">
        <color auto="1"/>
      </right>
      <top style="dashed">
        <color auto="1"/>
      </top>
      <bottom style="thin">
        <color indexed="64"/>
      </bottom>
      <diagonal/>
    </border>
    <border>
      <left style="thin">
        <color auto="1"/>
      </left>
      <right/>
      <top style="dashed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dashed">
        <color auto="1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dashed">
        <color auto="1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 style="dash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 style="dashed">
        <color auto="1"/>
      </top>
      <bottom style="dashed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3" fillId="0" borderId="3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64" fontId="2" fillId="0" borderId="6" xfId="1" applyNumberFormat="1" applyFont="1" applyBorder="1"/>
    <xf numFmtId="164" fontId="2" fillId="0" borderId="9" xfId="1" applyNumberFormat="1" applyFont="1" applyBorder="1"/>
    <xf numFmtId="0" fontId="3" fillId="0" borderId="2" xfId="0" applyFont="1" applyBorder="1"/>
    <xf numFmtId="0" fontId="2" fillId="0" borderId="18" xfId="0" applyFont="1" applyBorder="1"/>
    <xf numFmtId="0" fontId="2" fillId="0" borderId="19" xfId="0" applyFont="1" applyBorder="1"/>
    <xf numFmtId="164" fontId="2" fillId="0" borderId="19" xfId="1" applyNumberFormat="1" applyFont="1" applyBorder="1"/>
    <xf numFmtId="164" fontId="2" fillId="0" borderId="20" xfId="1" applyNumberFormat="1" applyFont="1" applyBorder="1"/>
    <xf numFmtId="0" fontId="2" fillId="0" borderId="21" xfId="0" applyFont="1" applyBorder="1"/>
    <xf numFmtId="164" fontId="2" fillId="0" borderId="3" xfId="1" applyNumberFormat="1" applyFont="1" applyBorder="1"/>
    <xf numFmtId="0" fontId="3" fillId="0" borderId="22" xfId="0" applyFont="1" applyBorder="1"/>
    <xf numFmtId="0" fontId="2" fillId="0" borderId="23" xfId="0" applyFont="1" applyBorder="1"/>
    <xf numFmtId="164" fontId="2" fillId="0" borderId="23" xfId="1" applyNumberFormat="1" applyFont="1" applyBorder="1"/>
    <xf numFmtId="164" fontId="2" fillId="0" borderId="24" xfId="1" applyNumberFormat="1" applyFont="1" applyBorder="1"/>
    <xf numFmtId="0" fontId="3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/>
    <xf numFmtId="164" fontId="5" fillId="0" borderId="3" xfId="1" applyNumberFormat="1" applyFont="1" applyBorder="1"/>
    <xf numFmtId="164" fontId="6" fillId="0" borderId="3" xfId="1" applyNumberFormat="1" applyFont="1" applyBorder="1"/>
    <xf numFmtId="164" fontId="5" fillId="0" borderId="22" xfId="1" applyNumberFormat="1" applyFont="1" applyBorder="1"/>
    <xf numFmtId="0" fontId="7" fillId="0" borderId="0" xfId="0" applyFont="1"/>
    <xf numFmtId="0" fontId="7" fillId="0" borderId="0" xfId="0" applyFont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/>
    <xf numFmtId="0" fontId="3" fillId="0" borderId="0" xfId="0" applyFont="1"/>
    <xf numFmtId="164" fontId="4" fillId="0" borderId="3" xfId="1" applyNumberFormat="1" applyFont="1" applyBorder="1"/>
    <xf numFmtId="164" fontId="2" fillId="0" borderId="0" xfId="0" applyNumberFormat="1" applyFont="1"/>
    <xf numFmtId="0" fontId="7" fillId="0" borderId="0" xfId="0" applyFont="1" applyBorder="1" applyAlignment="1">
      <alignment horizontal="center"/>
    </xf>
    <xf numFmtId="0" fontId="2" fillId="0" borderId="31" xfId="0" applyFont="1" applyBorder="1"/>
    <xf numFmtId="164" fontId="2" fillId="0" borderId="6" xfId="1" applyNumberFormat="1" applyFont="1" applyFill="1" applyBorder="1"/>
    <xf numFmtId="0" fontId="7" fillId="0" borderId="29" xfId="0" applyFont="1" applyBorder="1" applyAlignment="1"/>
    <xf numFmtId="0" fontId="2" fillId="0" borderId="32" xfId="0" applyFont="1" applyBorder="1"/>
    <xf numFmtId="164" fontId="2" fillId="0" borderId="32" xfId="1" applyNumberFormat="1" applyFont="1" applyBorder="1"/>
    <xf numFmtId="164" fontId="2" fillId="0" borderId="33" xfId="1" applyNumberFormat="1" applyFont="1" applyBorder="1"/>
    <xf numFmtId="0" fontId="2" fillId="0" borderId="34" xfId="0" applyFont="1" applyBorder="1"/>
    <xf numFmtId="0" fontId="2" fillId="0" borderId="35" xfId="0" applyFont="1" applyBorder="1"/>
    <xf numFmtId="164" fontId="2" fillId="2" borderId="9" xfId="1" applyNumberFormat="1" applyFont="1" applyFill="1" applyBorder="1"/>
    <xf numFmtId="164" fontId="2" fillId="2" borderId="8" xfId="1" applyNumberFormat="1" applyFont="1" applyFill="1" applyBorder="1"/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29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5"/>
  <sheetViews>
    <sheetView workbookViewId="0">
      <pane xSplit="1" ySplit="5" topLeftCell="B34" activePane="bottomRight" state="frozen"/>
      <selection pane="topRight" activeCell="B1" sqref="B1"/>
      <selection pane="bottomLeft" activeCell="A5" sqref="A5"/>
      <selection pane="bottomRight" activeCell="G5" sqref="G5"/>
    </sheetView>
  </sheetViews>
  <sheetFormatPr defaultRowHeight="18"/>
  <cols>
    <col min="1" max="1" width="5" style="1" customWidth="1"/>
    <col min="2" max="2" width="45" style="1" customWidth="1"/>
    <col min="3" max="3" width="9.7109375" style="1" customWidth="1"/>
    <col min="4" max="4" width="10.28515625" style="1" customWidth="1"/>
    <col min="5" max="6" width="12.42578125" style="1" customWidth="1"/>
    <col min="7" max="7" width="11" style="1" customWidth="1"/>
    <col min="8" max="8" width="12.7109375" style="1" customWidth="1"/>
    <col min="9" max="9" width="8.42578125" style="1" customWidth="1"/>
    <col min="10" max="16384" width="9.140625" style="1"/>
  </cols>
  <sheetData>
    <row r="1" spans="1:9" s="33" customFormat="1" ht="21">
      <c r="A1" s="58" t="s">
        <v>32</v>
      </c>
      <c r="B1" s="58"/>
      <c r="C1" s="58"/>
      <c r="D1" s="58"/>
      <c r="E1" s="58"/>
      <c r="F1" s="58"/>
      <c r="G1" s="58"/>
      <c r="H1" s="58"/>
    </row>
    <row r="2" spans="1:9" s="33" customFormat="1" ht="21.75" thickBot="1">
      <c r="A2" s="59" t="s">
        <v>33</v>
      </c>
      <c r="B2" s="59"/>
      <c r="C2" s="59"/>
      <c r="D2" s="59"/>
      <c r="E2" s="59"/>
      <c r="F2" s="59"/>
      <c r="G2" s="59"/>
      <c r="H2" s="59"/>
    </row>
    <row r="3" spans="1:9" ht="20.25" customHeight="1">
      <c r="A3" s="51" t="s">
        <v>0</v>
      </c>
      <c r="B3" s="53" t="s">
        <v>1</v>
      </c>
      <c r="C3" s="55" t="s">
        <v>4</v>
      </c>
      <c r="D3" s="56"/>
      <c r="E3" s="56"/>
      <c r="F3" s="57"/>
      <c r="G3" s="9" t="s">
        <v>3</v>
      </c>
      <c r="H3" s="9" t="s">
        <v>7</v>
      </c>
      <c r="I3" s="10" t="s">
        <v>2</v>
      </c>
    </row>
    <row r="4" spans="1:9" ht="22.5" customHeight="1" thickBot="1">
      <c r="A4" s="52"/>
      <c r="B4" s="54"/>
      <c r="C4" s="11" t="s">
        <v>9</v>
      </c>
      <c r="D4" s="11" t="s">
        <v>31</v>
      </c>
      <c r="E4" s="11" t="s">
        <v>34</v>
      </c>
      <c r="F4" s="11" t="s">
        <v>35</v>
      </c>
      <c r="G4" s="11"/>
      <c r="H4" s="11"/>
      <c r="I4" s="12"/>
    </row>
    <row r="5" spans="1:9" ht="26.25" customHeight="1">
      <c r="A5" s="15" t="s">
        <v>20</v>
      </c>
      <c r="B5" s="8" t="s">
        <v>5</v>
      </c>
      <c r="C5" s="38">
        <v>40</v>
      </c>
      <c r="D5" s="38">
        <v>1086</v>
      </c>
      <c r="E5" s="38">
        <f>SUBTOTAL(9,E6:E7)</f>
        <v>506</v>
      </c>
      <c r="F5" s="38">
        <f>SUBTOTAL(9,F6:F7)</f>
        <v>620</v>
      </c>
      <c r="G5" s="38">
        <f>SUBTOTAL(9,G6:G7)</f>
        <v>228</v>
      </c>
      <c r="H5" s="38">
        <f>SUBTOTAL(9,H6:H7)</f>
        <v>734</v>
      </c>
      <c r="I5" s="4"/>
    </row>
    <row r="6" spans="1:9" ht="20.25" customHeight="1">
      <c r="A6" s="5">
        <v>1</v>
      </c>
      <c r="B6" s="6" t="s">
        <v>6</v>
      </c>
      <c r="C6" s="13"/>
      <c r="D6" s="13"/>
      <c r="E6" s="13">
        <v>486</v>
      </c>
      <c r="F6" s="13">
        <f>D5-E6</f>
        <v>600</v>
      </c>
      <c r="G6" s="13">
        <v>114</v>
      </c>
      <c r="H6" s="14">
        <f>E6+G6</f>
        <v>600</v>
      </c>
      <c r="I6" s="7"/>
    </row>
    <row r="7" spans="1:9" ht="20.25" customHeight="1">
      <c r="A7" s="28">
        <v>2</v>
      </c>
      <c r="B7" s="23" t="s">
        <v>37</v>
      </c>
      <c r="C7" s="24"/>
      <c r="D7" s="24"/>
      <c r="E7" s="24">
        <v>20</v>
      </c>
      <c r="F7" s="24">
        <f>C5-E7</f>
        <v>20</v>
      </c>
      <c r="G7" s="24">
        <v>114</v>
      </c>
      <c r="H7" s="25">
        <f>SUM(F7:G7)</f>
        <v>134</v>
      </c>
      <c r="I7" s="29"/>
    </row>
    <row r="8" spans="1:9" ht="23.25" customHeight="1">
      <c r="A8" s="15" t="s">
        <v>21</v>
      </c>
      <c r="B8" s="8" t="s">
        <v>8</v>
      </c>
      <c r="C8" s="30">
        <v>29</v>
      </c>
      <c r="D8" s="30">
        <v>347</v>
      </c>
      <c r="E8" s="30">
        <f t="shared" ref="E8:H8" si="0">SUBTOTAL(9,E9:E10)</f>
        <v>162</v>
      </c>
      <c r="F8" s="30">
        <f t="shared" si="0"/>
        <v>214</v>
      </c>
      <c r="G8" s="30">
        <f t="shared" si="0"/>
        <v>98</v>
      </c>
      <c r="H8" s="30">
        <f t="shared" si="0"/>
        <v>259</v>
      </c>
      <c r="I8" s="4"/>
    </row>
    <row r="9" spans="1:9" ht="21.75" customHeight="1">
      <c r="A9" s="5">
        <v>1</v>
      </c>
      <c r="B9" s="6" t="s">
        <v>6</v>
      </c>
      <c r="C9" s="13"/>
      <c r="D9" s="13"/>
      <c r="E9" s="13">
        <v>147</v>
      </c>
      <c r="F9" s="13">
        <f>D8-E9</f>
        <v>200</v>
      </c>
      <c r="G9" s="13">
        <v>49</v>
      </c>
      <c r="H9" s="14">
        <f>E9+G9</f>
        <v>196</v>
      </c>
      <c r="I9" s="7"/>
    </row>
    <row r="10" spans="1:9" ht="21.75" customHeight="1">
      <c r="A10" s="28">
        <v>2</v>
      </c>
      <c r="B10" s="23" t="s">
        <v>37</v>
      </c>
      <c r="C10" s="24"/>
      <c r="D10" s="24"/>
      <c r="E10" s="24">
        <v>15</v>
      </c>
      <c r="F10" s="24">
        <f>C8-E10</f>
        <v>14</v>
      </c>
      <c r="G10" s="24">
        <v>49</v>
      </c>
      <c r="H10" s="25">
        <f t="shared" ref="H10" si="1">SUM(F10:G10)</f>
        <v>63</v>
      </c>
      <c r="I10" s="29"/>
    </row>
    <row r="11" spans="1:9" ht="24" customHeight="1">
      <c r="A11" s="15" t="s">
        <v>22</v>
      </c>
      <c r="B11" s="8" t="s">
        <v>10</v>
      </c>
      <c r="C11" s="31">
        <v>38</v>
      </c>
      <c r="D11" s="31">
        <v>1086</v>
      </c>
      <c r="E11" s="31">
        <f t="shared" ref="E11:H11" si="2">SUBTOTAL(9,E12:E13)</f>
        <v>405</v>
      </c>
      <c r="F11" s="31">
        <f t="shared" si="2"/>
        <v>719</v>
      </c>
      <c r="G11" s="31">
        <f t="shared" si="2"/>
        <v>98</v>
      </c>
      <c r="H11" s="31">
        <f t="shared" si="2"/>
        <v>503</v>
      </c>
      <c r="I11" s="4"/>
    </row>
    <row r="12" spans="1:9" ht="21" customHeight="1">
      <c r="A12" s="5">
        <v>1</v>
      </c>
      <c r="B12" s="6" t="s">
        <v>6</v>
      </c>
      <c r="C12" s="13"/>
      <c r="D12" s="13"/>
      <c r="E12" s="13">
        <v>386</v>
      </c>
      <c r="F12" s="13">
        <f>D11-E12</f>
        <v>700</v>
      </c>
      <c r="G12" s="13">
        <v>49</v>
      </c>
      <c r="H12" s="14">
        <f>E12+G12</f>
        <v>435</v>
      </c>
      <c r="I12" s="7"/>
    </row>
    <row r="13" spans="1:9" ht="21" customHeight="1">
      <c r="A13" s="28">
        <v>2</v>
      </c>
      <c r="B13" s="23" t="s">
        <v>37</v>
      </c>
      <c r="C13" s="24"/>
      <c r="D13" s="24"/>
      <c r="E13" s="24">
        <v>19</v>
      </c>
      <c r="F13" s="24">
        <f>C11-E13</f>
        <v>19</v>
      </c>
      <c r="G13" s="24">
        <v>49</v>
      </c>
      <c r="H13" s="25">
        <f t="shared" ref="H13" si="3">SUM(F13:G13)</f>
        <v>68</v>
      </c>
      <c r="I13" s="29"/>
    </row>
    <row r="14" spans="1:9" ht="24" customHeight="1">
      <c r="A14" s="15" t="s">
        <v>23</v>
      </c>
      <c r="B14" s="8" t="s">
        <v>11</v>
      </c>
      <c r="C14" s="30">
        <v>25</v>
      </c>
      <c r="D14" s="30">
        <v>701</v>
      </c>
      <c r="E14" s="30">
        <f t="shared" ref="E14:H14" si="4">SUBTOTAL(9,E15:E16)</f>
        <v>364</v>
      </c>
      <c r="F14" s="30">
        <f t="shared" si="4"/>
        <v>362</v>
      </c>
      <c r="G14" s="30">
        <f t="shared" si="4"/>
        <v>102</v>
      </c>
      <c r="H14" s="30">
        <f t="shared" si="4"/>
        <v>465</v>
      </c>
      <c r="I14" s="4"/>
    </row>
    <row r="15" spans="1:9" ht="20.25" customHeight="1">
      <c r="A15" s="5">
        <v>1</v>
      </c>
      <c r="B15" s="6" t="s">
        <v>6</v>
      </c>
      <c r="C15" s="13"/>
      <c r="D15" s="13"/>
      <c r="E15" s="13">
        <v>351</v>
      </c>
      <c r="F15" s="13">
        <f>D14-E15</f>
        <v>350</v>
      </c>
      <c r="G15" s="13">
        <v>51</v>
      </c>
      <c r="H15" s="14">
        <f>E15+G15</f>
        <v>402</v>
      </c>
      <c r="I15" s="7"/>
    </row>
    <row r="16" spans="1:9" ht="20.25" customHeight="1">
      <c r="A16" s="28">
        <v>2</v>
      </c>
      <c r="B16" s="23" t="s">
        <v>37</v>
      </c>
      <c r="C16" s="24"/>
      <c r="D16" s="24"/>
      <c r="E16" s="24">
        <v>13</v>
      </c>
      <c r="F16" s="24">
        <f>C14-E16</f>
        <v>12</v>
      </c>
      <c r="G16" s="24">
        <v>51</v>
      </c>
      <c r="H16" s="25">
        <f t="shared" ref="H16" si="5">SUM(F16:G16)</f>
        <v>63</v>
      </c>
      <c r="I16" s="29"/>
    </row>
    <row r="17" spans="1:9" ht="24.75" customHeight="1">
      <c r="A17" s="15" t="s">
        <v>24</v>
      </c>
      <c r="B17" s="8" t="s">
        <v>12</v>
      </c>
      <c r="C17" s="30">
        <v>32</v>
      </c>
      <c r="D17" s="30">
        <v>354</v>
      </c>
      <c r="E17" s="30">
        <f t="shared" ref="E17:H17" si="6">SUBTOTAL(9,E18:E19)</f>
        <v>220</v>
      </c>
      <c r="F17" s="30">
        <f t="shared" si="6"/>
        <v>166</v>
      </c>
      <c r="G17" s="30">
        <f t="shared" si="6"/>
        <v>162</v>
      </c>
      <c r="H17" s="30">
        <f t="shared" si="6"/>
        <v>382</v>
      </c>
      <c r="I17" s="4"/>
    </row>
    <row r="18" spans="1:9" ht="21" customHeight="1">
      <c r="A18" s="5">
        <v>1</v>
      </c>
      <c r="B18" s="6" t="s">
        <v>6</v>
      </c>
      <c r="C18" s="13"/>
      <c r="D18" s="13"/>
      <c r="E18" s="13">
        <v>204</v>
      </c>
      <c r="F18" s="13">
        <f>D17-E18</f>
        <v>150</v>
      </c>
      <c r="G18" s="13">
        <v>81</v>
      </c>
      <c r="H18" s="14">
        <f>E18+G18</f>
        <v>285</v>
      </c>
      <c r="I18" s="7"/>
    </row>
    <row r="19" spans="1:9" ht="21" customHeight="1">
      <c r="A19" s="28">
        <v>2</v>
      </c>
      <c r="B19" s="23" t="s">
        <v>37</v>
      </c>
      <c r="C19" s="24"/>
      <c r="D19" s="24"/>
      <c r="E19" s="24">
        <v>16</v>
      </c>
      <c r="F19" s="24">
        <f>C17-E19</f>
        <v>16</v>
      </c>
      <c r="G19" s="24">
        <v>81</v>
      </c>
      <c r="H19" s="25">
        <f t="shared" ref="H19" si="7">SUM(F19:G19)</f>
        <v>97</v>
      </c>
      <c r="I19" s="29"/>
    </row>
    <row r="20" spans="1:9" ht="23.25" customHeight="1">
      <c r="A20" s="15" t="s">
        <v>25</v>
      </c>
      <c r="B20" s="8" t="s">
        <v>13</v>
      </c>
      <c r="C20" s="30">
        <v>16</v>
      </c>
      <c r="D20" s="30">
        <v>483</v>
      </c>
      <c r="E20" s="30">
        <f t="shared" ref="E20:H20" si="8">SUBTOTAL(9,E21:E22)</f>
        <v>291</v>
      </c>
      <c r="F20" s="30">
        <f t="shared" si="8"/>
        <v>208</v>
      </c>
      <c r="G20" s="30">
        <f t="shared" si="8"/>
        <v>152</v>
      </c>
      <c r="H20" s="30">
        <f t="shared" si="8"/>
        <v>443</v>
      </c>
      <c r="I20" s="4"/>
    </row>
    <row r="21" spans="1:9" ht="21" customHeight="1">
      <c r="A21" s="5">
        <v>1</v>
      </c>
      <c r="B21" s="6" t="s">
        <v>6</v>
      </c>
      <c r="C21" s="13"/>
      <c r="D21" s="13"/>
      <c r="E21" s="13">
        <v>283</v>
      </c>
      <c r="F21" s="13">
        <f>D20-E21</f>
        <v>200</v>
      </c>
      <c r="G21" s="13">
        <v>76</v>
      </c>
      <c r="H21" s="14">
        <f>E21+G21</f>
        <v>359</v>
      </c>
      <c r="I21" s="7"/>
    </row>
    <row r="22" spans="1:9" ht="21" customHeight="1">
      <c r="A22" s="28">
        <v>2</v>
      </c>
      <c r="B22" s="23" t="s">
        <v>37</v>
      </c>
      <c r="C22" s="24"/>
      <c r="D22" s="24"/>
      <c r="E22" s="24">
        <v>8</v>
      </c>
      <c r="F22" s="24">
        <f>C20-E22</f>
        <v>8</v>
      </c>
      <c r="G22" s="24">
        <v>76</v>
      </c>
      <c r="H22" s="25">
        <f t="shared" ref="H22" si="9">SUM(F22:G22)</f>
        <v>84</v>
      </c>
      <c r="I22" s="29"/>
    </row>
    <row r="23" spans="1:9" ht="25.5" customHeight="1">
      <c r="A23" s="15" t="s">
        <v>26</v>
      </c>
      <c r="B23" s="8" t="s">
        <v>14</v>
      </c>
      <c r="C23" s="30">
        <v>8</v>
      </c>
      <c r="D23" s="30">
        <v>105</v>
      </c>
      <c r="E23" s="30">
        <f t="shared" ref="E23:H23" si="10">SUBTOTAL(9,E24:E25)</f>
        <v>109</v>
      </c>
      <c r="F23" s="30">
        <f t="shared" si="10"/>
        <v>4</v>
      </c>
      <c r="G23" s="30">
        <f t="shared" si="10"/>
        <v>108</v>
      </c>
      <c r="H23" s="30">
        <f t="shared" si="10"/>
        <v>217</v>
      </c>
      <c r="I23" s="4"/>
    </row>
    <row r="24" spans="1:9" ht="24" customHeight="1">
      <c r="A24" s="5">
        <v>1</v>
      </c>
      <c r="B24" s="6" t="s">
        <v>6</v>
      </c>
      <c r="C24" s="13"/>
      <c r="D24" s="13"/>
      <c r="E24" s="13">
        <v>105</v>
      </c>
      <c r="F24" s="13">
        <f>D23-E24</f>
        <v>0</v>
      </c>
      <c r="G24" s="13">
        <v>54</v>
      </c>
      <c r="H24" s="14">
        <f>E24+G24</f>
        <v>159</v>
      </c>
      <c r="I24" s="7"/>
    </row>
    <row r="25" spans="1:9" ht="24" customHeight="1">
      <c r="A25" s="28">
        <v>2</v>
      </c>
      <c r="B25" s="23" t="s">
        <v>37</v>
      </c>
      <c r="C25" s="24"/>
      <c r="D25" s="24"/>
      <c r="E25" s="24">
        <v>4</v>
      </c>
      <c r="F25" s="24">
        <f>C23-E25</f>
        <v>4</v>
      </c>
      <c r="G25" s="24">
        <v>54</v>
      </c>
      <c r="H25" s="25">
        <f t="shared" ref="H25" si="11">SUM(F25:G25)</f>
        <v>58</v>
      </c>
      <c r="I25" s="29"/>
    </row>
    <row r="26" spans="1:9" ht="23.25" customHeight="1">
      <c r="A26" s="15" t="s">
        <v>115</v>
      </c>
      <c r="B26" s="8" t="s">
        <v>15</v>
      </c>
      <c r="C26" s="30">
        <v>15</v>
      </c>
      <c r="D26" s="30">
        <v>236</v>
      </c>
      <c r="E26" s="30">
        <f t="shared" ref="E26:H26" si="12">SUBTOTAL(9,E27:E28)</f>
        <v>144</v>
      </c>
      <c r="F26" s="30">
        <f t="shared" si="12"/>
        <v>107</v>
      </c>
      <c r="G26" s="30">
        <f t="shared" si="12"/>
        <v>120</v>
      </c>
      <c r="H26" s="30">
        <f t="shared" si="12"/>
        <v>263</v>
      </c>
      <c r="I26" s="4"/>
    </row>
    <row r="27" spans="1:9" ht="20.25" customHeight="1">
      <c r="A27" s="5">
        <v>1</v>
      </c>
      <c r="B27" s="6" t="s">
        <v>6</v>
      </c>
      <c r="C27" s="13"/>
      <c r="D27" s="13"/>
      <c r="E27" s="13">
        <v>136</v>
      </c>
      <c r="F27" s="13">
        <f>D26-E27</f>
        <v>100</v>
      </c>
      <c r="G27" s="13">
        <v>60</v>
      </c>
      <c r="H27" s="14">
        <f>E27+G27</f>
        <v>196</v>
      </c>
      <c r="I27" s="7"/>
    </row>
    <row r="28" spans="1:9" ht="20.25" customHeight="1">
      <c r="A28" s="28">
        <v>2</v>
      </c>
      <c r="B28" s="23" t="s">
        <v>37</v>
      </c>
      <c r="C28" s="24"/>
      <c r="D28" s="24"/>
      <c r="E28" s="24">
        <v>8</v>
      </c>
      <c r="F28" s="24">
        <f>C26-E28</f>
        <v>7</v>
      </c>
      <c r="G28" s="24">
        <v>60</v>
      </c>
      <c r="H28" s="25">
        <f t="shared" ref="H28" si="13">SUM(F28:G28)</f>
        <v>67</v>
      </c>
      <c r="I28" s="29"/>
    </row>
    <row r="29" spans="1:9" ht="24" customHeight="1">
      <c r="A29" s="15" t="s">
        <v>27</v>
      </c>
      <c r="B29" s="8" t="s">
        <v>16</v>
      </c>
      <c r="C29" s="30">
        <v>14</v>
      </c>
      <c r="D29" s="30">
        <v>261</v>
      </c>
      <c r="E29" s="30">
        <f t="shared" ref="E29:H29" si="14">SUBTOTAL(9,E30:E31)</f>
        <v>168</v>
      </c>
      <c r="F29" s="30">
        <f t="shared" si="14"/>
        <v>107</v>
      </c>
      <c r="G29" s="30">
        <f t="shared" si="14"/>
        <v>138</v>
      </c>
      <c r="H29" s="30">
        <f t="shared" si="14"/>
        <v>306</v>
      </c>
      <c r="I29" s="4"/>
    </row>
    <row r="30" spans="1:9" ht="20.25" customHeight="1">
      <c r="A30" s="5">
        <v>1</v>
      </c>
      <c r="B30" s="6" t="s">
        <v>6</v>
      </c>
      <c r="C30" s="13"/>
      <c r="D30" s="13"/>
      <c r="E30" s="13">
        <v>161</v>
      </c>
      <c r="F30" s="13">
        <f>D29-E30</f>
        <v>100</v>
      </c>
      <c r="G30" s="13">
        <v>69</v>
      </c>
      <c r="H30" s="14">
        <f>E30+G30</f>
        <v>230</v>
      </c>
      <c r="I30" s="7"/>
    </row>
    <row r="31" spans="1:9" ht="20.25" customHeight="1">
      <c r="A31" s="28">
        <v>2</v>
      </c>
      <c r="B31" s="23" t="s">
        <v>37</v>
      </c>
      <c r="C31" s="24"/>
      <c r="D31" s="24"/>
      <c r="E31" s="24">
        <v>7</v>
      </c>
      <c r="F31" s="24">
        <f>C29-E31</f>
        <v>7</v>
      </c>
      <c r="G31" s="24">
        <v>69</v>
      </c>
      <c r="H31" s="25">
        <f t="shared" ref="H31" si="15">SUM(F31:G31)</f>
        <v>76</v>
      </c>
      <c r="I31" s="29"/>
    </row>
    <row r="32" spans="1:9" ht="24.75" customHeight="1">
      <c r="A32" s="15" t="s">
        <v>28</v>
      </c>
      <c r="B32" s="8" t="s">
        <v>17</v>
      </c>
      <c r="C32" s="30">
        <v>14</v>
      </c>
      <c r="D32" s="30">
        <v>527</v>
      </c>
      <c r="E32" s="30">
        <f t="shared" ref="E32:H32" si="16">SUBTOTAL(9,E33:E34)</f>
        <v>264</v>
      </c>
      <c r="F32" s="30">
        <f t="shared" si="16"/>
        <v>277</v>
      </c>
      <c r="G32" s="30">
        <f t="shared" si="16"/>
        <v>142</v>
      </c>
      <c r="H32" s="30">
        <f t="shared" si="16"/>
        <v>406</v>
      </c>
      <c r="I32" s="4"/>
    </row>
    <row r="33" spans="1:12" ht="20.25" customHeight="1">
      <c r="A33" s="5">
        <v>1</v>
      </c>
      <c r="B33" s="6" t="s">
        <v>6</v>
      </c>
      <c r="C33" s="13"/>
      <c r="D33" s="13"/>
      <c r="E33" s="13">
        <v>257</v>
      </c>
      <c r="F33" s="13">
        <f>D32-E33</f>
        <v>270</v>
      </c>
      <c r="G33" s="13">
        <v>71</v>
      </c>
      <c r="H33" s="14">
        <f>E33+G33</f>
        <v>328</v>
      </c>
      <c r="I33" s="7"/>
    </row>
    <row r="34" spans="1:12" ht="20.25" customHeight="1">
      <c r="A34" s="16">
        <v>2</v>
      </c>
      <c r="B34" s="23" t="s">
        <v>37</v>
      </c>
      <c r="C34" s="18"/>
      <c r="D34" s="18"/>
      <c r="E34" s="18">
        <v>7</v>
      </c>
      <c r="F34" s="18">
        <f>C32-E34</f>
        <v>7</v>
      </c>
      <c r="G34" s="18">
        <v>71</v>
      </c>
      <c r="H34" s="19">
        <f t="shared" ref="H34" si="17">SUM(F34:G34)</f>
        <v>78</v>
      </c>
      <c r="I34" s="20"/>
    </row>
    <row r="35" spans="1:12" ht="24.75" customHeight="1">
      <c r="A35" s="26" t="s">
        <v>29</v>
      </c>
      <c r="B35" s="22" t="s">
        <v>18</v>
      </c>
      <c r="C35" s="32">
        <v>16</v>
      </c>
      <c r="D35" s="32">
        <v>589</v>
      </c>
      <c r="E35" s="32">
        <f t="shared" ref="E35:H35" si="18">SUBTOTAL(9,E36:E37)</f>
        <v>317</v>
      </c>
      <c r="F35" s="32">
        <f t="shared" si="18"/>
        <v>288</v>
      </c>
      <c r="G35" s="32">
        <f t="shared" si="18"/>
        <v>76</v>
      </c>
      <c r="H35" s="32">
        <f t="shared" si="18"/>
        <v>393</v>
      </c>
      <c r="I35" s="27"/>
    </row>
    <row r="36" spans="1:12" ht="19.5" customHeight="1">
      <c r="A36" s="5">
        <v>1</v>
      </c>
      <c r="B36" s="6" t="s">
        <v>6</v>
      </c>
      <c r="C36" s="13"/>
      <c r="D36" s="13"/>
      <c r="E36" s="13">
        <v>309</v>
      </c>
      <c r="F36" s="13">
        <f>D35-E36</f>
        <v>280</v>
      </c>
      <c r="G36" s="13">
        <v>38</v>
      </c>
      <c r="H36" s="14">
        <f>E36+G36</f>
        <v>347</v>
      </c>
      <c r="I36" s="7"/>
    </row>
    <row r="37" spans="1:12" ht="19.5" customHeight="1">
      <c r="A37" s="28">
        <v>2</v>
      </c>
      <c r="B37" s="23" t="s">
        <v>37</v>
      </c>
      <c r="C37" s="24"/>
      <c r="D37" s="24"/>
      <c r="E37" s="24">
        <v>8</v>
      </c>
      <c r="F37" s="24">
        <f>C35-E37</f>
        <v>8</v>
      </c>
      <c r="G37" s="24">
        <v>38</v>
      </c>
      <c r="H37" s="25">
        <f t="shared" ref="H37" si="19">SUM(F37:G37)</f>
        <v>46</v>
      </c>
      <c r="I37" s="29"/>
    </row>
    <row r="38" spans="1:12" ht="24.75" customHeight="1">
      <c r="A38" s="15" t="s">
        <v>30</v>
      </c>
      <c r="B38" s="8" t="s">
        <v>19</v>
      </c>
      <c r="C38" s="30">
        <v>16</v>
      </c>
      <c r="D38" s="30">
        <v>297</v>
      </c>
      <c r="E38" s="30">
        <f>SUBTOTAL(9,E39:E40)</f>
        <v>205</v>
      </c>
      <c r="F38" s="30">
        <f>SUBTOTAL(9,F39:F40)</f>
        <v>108</v>
      </c>
      <c r="G38" s="30">
        <f t="shared" ref="G38:H38" si="20">SUBTOTAL(9,G39:G40)</f>
        <v>82</v>
      </c>
      <c r="H38" s="30">
        <f t="shared" si="20"/>
        <v>287</v>
      </c>
      <c r="I38" s="4"/>
    </row>
    <row r="39" spans="1:12" ht="20.25" customHeight="1">
      <c r="A39" s="5">
        <v>1</v>
      </c>
      <c r="B39" s="6" t="s">
        <v>6</v>
      </c>
      <c r="C39" s="13"/>
      <c r="D39" s="13"/>
      <c r="E39" s="13">
        <v>197</v>
      </c>
      <c r="F39" s="13">
        <f>D38-E39</f>
        <v>100</v>
      </c>
      <c r="G39" s="13">
        <v>41</v>
      </c>
      <c r="H39" s="14">
        <f>E39+G39</f>
        <v>238</v>
      </c>
      <c r="I39" s="7"/>
    </row>
    <row r="40" spans="1:12" ht="20.25" customHeight="1" thickBot="1">
      <c r="A40" s="16">
        <v>2</v>
      </c>
      <c r="B40" s="23" t="s">
        <v>37</v>
      </c>
      <c r="C40" s="13"/>
      <c r="D40" s="13"/>
      <c r="E40" s="13">
        <v>8</v>
      </c>
      <c r="F40" s="13">
        <f>C38-E40</f>
        <v>8</v>
      </c>
      <c r="G40" s="42">
        <v>41</v>
      </c>
      <c r="H40" s="14">
        <f t="shared" ref="H40" si="21">SUM(F40:G40)</f>
        <v>49</v>
      </c>
      <c r="I40" s="7"/>
      <c r="L40" s="39">
        <f>E41-L42</f>
        <v>3022</v>
      </c>
    </row>
    <row r="41" spans="1:12" s="37" customFormat="1" ht="18.75" thickBot="1">
      <c r="A41" s="35"/>
      <c r="B41" s="35"/>
      <c r="C41" s="36">
        <f t="shared" ref="C41:H41" si="22">SUBTOTAL(9,C5:C40)</f>
        <v>263</v>
      </c>
      <c r="D41" s="36">
        <f t="shared" si="22"/>
        <v>6072</v>
      </c>
      <c r="E41" s="36">
        <f t="shared" si="22"/>
        <v>3155</v>
      </c>
      <c r="F41" s="36">
        <f t="shared" si="22"/>
        <v>3180</v>
      </c>
      <c r="G41" s="36">
        <f t="shared" si="22"/>
        <v>1506</v>
      </c>
      <c r="H41" s="36">
        <f t="shared" si="22"/>
        <v>4658</v>
      </c>
      <c r="I41" s="35"/>
    </row>
    <row r="42" spans="1:12">
      <c r="L42" s="39">
        <f>E40+E37+E34+E31+E28+E25+E22+E19+E16+E13+E10+E7</f>
        <v>133</v>
      </c>
    </row>
    <row r="45" spans="1:12">
      <c r="K45" s="39">
        <f>753+133</f>
        <v>886</v>
      </c>
    </row>
  </sheetData>
  <mergeCells count="5">
    <mergeCell ref="A3:A4"/>
    <mergeCell ref="B3:B4"/>
    <mergeCell ref="C3:F3"/>
    <mergeCell ref="A1:H1"/>
    <mergeCell ref="A2:H2"/>
  </mergeCells>
  <pageMargins left="0.2" right="0" top="0.5" bottom="0.3" header="0.3" footer="0.3"/>
  <pageSetup orientation="landscape" horizontalDpi="4294967293" verticalDpi="0" r:id="rId1"/>
  <headerFoot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N82"/>
  <sheetViews>
    <sheetView tabSelected="1" workbookViewId="0">
      <pane xSplit="1" ySplit="4" topLeftCell="B66" activePane="bottomRight" state="frozen"/>
      <selection pane="topRight" activeCell="B1" sqref="B1"/>
      <selection pane="bottomLeft" activeCell="A5" sqref="A5"/>
      <selection pane="bottomRight" activeCell="A78" sqref="A78"/>
    </sheetView>
  </sheetViews>
  <sheetFormatPr defaultRowHeight="18"/>
  <cols>
    <col min="1" max="1" width="4.28515625" style="1" customWidth="1"/>
    <col min="2" max="2" width="42.140625" style="1" customWidth="1"/>
    <col min="3" max="3" width="10" style="1" customWidth="1"/>
    <col min="4" max="4" width="10.42578125" style="1" customWidth="1"/>
    <col min="5" max="5" width="10.140625" style="1" customWidth="1"/>
    <col min="6" max="6" width="11" style="1" customWidth="1"/>
    <col min="7" max="7" width="13.28515625" style="1" customWidth="1"/>
    <col min="8" max="16384" width="9.140625" style="1"/>
  </cols>
  <sheetData>
    <row r="1" spans="1:9" s="33" customFormat="1" ht="21">
      <c r="A1" s="58" t="s">
        <v>32</v>
      </c>
      <c r="B1" s="58"/>
      <c r="C1" s="58"/>
      <c r="D1" s="58"/>
      <c r="E1" s="58"/>
      <c r="F1" s="34"/>
    </row>
    <row r="2" spans="1:9" s="33" customFormat="1" ht="21.75" thickBot="1">
      <c r="A2" s="43" t="s">
        <v>36</v>
      </c>
      <c r="B2" s="43"/>
      <c r="C2" s="43"/>
      <c r="D2" s="43"/>
      <c r="E2" s="43"/>
      <c r="F2" s="40"/>
    </row>
    <row r="3" spans="1:9">
      <c r="A3" s="51" t="s">
        <v>0</v>
      </c>
      <c r="B3" s="53" t="s">
        <v>38</v>
      </c>
      <c r="C3" s="9" t="s">
        <v>111</v>
      </c>
      <c r="D3" s="9" t="s">
        <v>40</v>
      </c>
      <c r="E3" s="9" t="s">
        <v>35</v>
      </c>
      <c r="F3" s="9" t="s">
        <v>113</v>
      </c>
      <c r="G3" s="60" t="s">
        <v>2</v>
      </c>
      <c r="I3" s="1">
        <f>(3500-'District level'!L40)+60</f>
        <v>538</v>
      </c>
    </row>
    <row r="4" spans="1:9" ht="18.75" thickBot="1">
      <c r="A4" s="52"/>
      <c r="B4" s="54"/>
      <c r="C4" s="11" t="s">
        <v>112</v>
      </c>
      <c r="D4" s="11" t="s">
        <v>41</v>
      </c>
      <c r="E4" s="11"/>
      <c r="F4" s="11" t="s">
        <v>114</v>
      </c>
      <c r="G4" s="61"/>
    </row>
    <row r="5" spans="1:9" ht="23.25" customHeight="1">
      <c r="A5" s="41">
        <v>1</v>
      </c>
      <c r="B5" s="3" t="s">
        <v>72</v>
      </c>
      <c r="C5" s="21">
        <v>238</v>
      </c>
      <c r="D5" s="21"/>
      <c r="E5" s="21">
        <f t="shared" ref="E5:E37" si="0">C5-D5</f>
        <v>238</v>
      </c>
      <c r="F5" s="50">
        <v>20</v>
      </c>
      <c r="G5" s="4"/>
    </row>
    <row r="6" spans="1:9" ht="23.25" customHeight="1">
      <c r="A6" s="5">
        <v>2</v>
      </c>
      <c r="B6" s="6" t="s">
        <v>73</v>
      </c>
      <c r="C6" s="13">
        <v>155</v>
      </c>
      <c r="D6" s="13"/>
      <c r="E6" s="13">
        <f t="shared" si="0"/>
        <v>155</v>
      </c>
      <c r="F6" s="49">
        <v>14</v>
      </c>
      <c r="G6" s="7"/>
    </row>
    <row r="7" spans="1:9" ht="23.25" customHeight="1">
      <c r="A7" s="5">
        <v>3</v>
      </c>
      <c r="B7" s="6" t="s">
        <v>65</v>
      </c>
      <c r="C7" s="13">
        <v>1072</v>
      </c>
      <c r="D7" s="13"/>
      <c r="E7" s="13">
        <f t="shared" si="0"/>
        <v>1072</v>
      </c>
      <c r="F7" s="49">
        <v>5</v>
      </c>
      <c r="G7" s="7"/>
    </row>
    <row r="8" spans="1:9" ht="23.25" customHeight="1">
      <c r="A8" s="5">
        <v>4</v>
      </c>
      <c r="B8" s="6" t="s">
        <v>59</v>
      </c>
      <c r="C8" s="13">
        <v>207</v>
      </c>
      <c r="D8" s="13"/>
      <c r="E8" s="13">
        <f t="shared" si="0"/>
        <v>207</v>
      </c>
      <c r="F8" s="49">
        <v>3</v>
      </c>
      <c r="G8" s="7"/>
    </row>
    <row r="9" spans="1:9" ht="23.25" customHeight="1">
      <c r="A9" s="5">
        <v>5</v>
      </c>
      <c r="B9" s="6" t="s">
        <v>66</v>
      </c>
      <c r="C9" s="13">
        <v>473</v>
      </c>
      <c r="D9" s="13"/>
      <c r="E9" s="13">
        <f t="shared" si="0"/>
        <v>473</v>
      </c>
      <c r="F9" s="49">
        <v>3</v>
      </c>
      <c r="G9" s="7"/>
    </row>
    <row r="10" spans="1:9" ht="23.25" customHeight="1">
      <c r="A10" s="5">
        <v>6</v>
      </c>
      <c r="B10" s="6" t="s">
        <v>69</v>
      </c>
      <c r="C10" s="13">
        <v>195</v>
      </c>
      <c r="D10" s="13"/>
      <c r="E10" s="13">
        <f t="shared" si="0"/>
        <v>195</v>
      </c>
      <c r="F10" s="49">
        <v>3</v>
      </c>
      <c r="G10" s="7"/>
    </row>
    <row r="11" spans="1:9" ht="23.25" customHeight="1">
      <c r="A11" s="5">
        <v>7</v>
      </c>
      <c r="B11" s="6" t="s">
        <v>70</v>
      </c>
      <c r="C11" s="13">
        <v>575</v>
      </c>
      <c r="D11" s="13"/>
      <c r="E11" s="13">
        <f t="shared" si="0"/>
        <v>575</v>
      </c>
      <c r="F11" s="49">
        <v>3</v>
      </c>
      <c r="G11" s="7"/>
    </row>
    <row r="12" spans="1:9" ht="23.25" customHeight="1">
      <c r="A12" s="5">
        <v>8</v>
      </c>
      <c r="B12" s="6" t="s">
        <v>58</v>
      </c>
      <c r="C12" s="13">
        <v>172</v>
      </c>
      <c r="D12" s="13"/>
      <c r="E12" s="13">
        <f t="shared" si="0"/>
        <v>172</v>
      </c>
      <c r="F12" s="49">
        <v>2</v>
      </c>
      <c r="G12" s="7"/>
    </row>
    <row r="13" spans="1:9" ht="23.25" customHeight="1">
      <c r="A13" s="5">
        <v>9</v>
      </c>
      <c r="B13" s="6" t="s">
        <v>62</v>
      </c>
      <c r="C13" s="13">
        <v>158</v>
      </c>
      <c r="D13" s="13"/>
      <c r="E13" s="13">
        <f t="shared" si="0"/>
        <v>158</v>
      </c>
      <c r="F13" s="49">
        <v>2</v>
      </c>
      <c r="G13" s="7"/>
    </row>
    <row r="14" spans="1:9" ht="23.25" customHeight="1">
      <c r="A14" s="5">
        <v>10</v>
      </c>
      <c r="B14" s="6" t="s">
        <v>67</v>
      </c>
      <c r="C14" s="13">
        <v>460</v>
      </c>
      <c r="D14" s="13"/>
      <c r="E14" s="13">
        <f t="shared" si="0"/>
        <v>460</v>
      </c>
      <c r="F14" s="49">
        <v>2</v>
      </c>
      <c r="G14" s="7"/>
    </row>
    <row r="15" spans="1:9" ht="23.25" customHeight="1">
      <c r="A15" s="5">
        <v>11</v>
      </c>
      <c r="B15" s="6" t="s">
        <v>39</v>
      </c>
      <c r="C15" s="13">
        <v>34</v>
      </c>
      <c r="D15" s="13">
        <v>0</v>
      </c>
      <c r="E15" s="13">
        <f t="shared" si="0"/>
        <v>34</v>
      </c>
      <c r="F15" s="14">
        <v>1</v>
      </c>
      <c r="G15" s="7"/>
    </row>
    <row r="16" spans="1:9" ht="23.25" customHeight="1">
      <c r="A16" s="5">
        <v>12</v>
      </c>
      <c r="B16" s="6" t="s">
        <v>42</v>
      </c>
      <c r="C16" s="13">
        <v>25</v>
      </c>
      <c r="D16" s="13">
        <v>25</v>
      </c>
      <c r="E16" s="13">
        <f t="shared" si="0"/>
        <v>0</v>
      </c>
      <c r="F16" s="14">
        <v>1</v>
      </c>
      <c r="G16" s="7"/>
    </row>
    <row r="17" spans="1:7" ht="23.25" customHeight="1">
      <c r="A17" s="5">
        <v>13</v>
      </c>
      <c r="B17" s="6" t="s">
        <v>43</v>
      </c>
      <c r="C17" s="13">
        <v>81</v>
      </c>
      <c r="D17" s="13"/>
      <c r="E17" s="13">
        <f t="shared" si="0"/>
        <v>81</v>
      </c>
      <c r="F17" s="14">
        <v>1</v>
      </c>
      <c r="G17" s="7"/>
    </row>
    <row r="18" spans="1:7" ht="23.25" customHeight="1">
      <c r="A18" s="5">
        <v>14</v>
      </c>
      <c r="B18" s="6" t="s">
        <v>44</v>
      </c>
      <c r="C18" s="13">
        <v>46</v>
      </c>
      <c r="D18" s="13"/>
      <c r="E18" s="13">
        <f t="shared" si="0"/>
        <v>46</v>
      </c>
      <c r="F18" s="14">
        <v>1</v>
      </c>
      <c r="G18" s="7"/>
    </row>
    <row r="19" spans="1:7" ht="23.25" customHeight="1">
      <c r="A19" s="5">
        <v>15</v>
      </c>
      <c r="B19" s="48" t="s">
        <v>45</v>
      </c>
      <c r="C19" s="13">
        <v>29</v>
      </c>
      <c r="D19" s="13"/>
      <c r="E19" s="13">
        <f t="shared" si="0"/>
        <v>29</v>
      </c>
      <c r="F19" s="14">
        <v>1</v>
      </c>
      <c r="G19" s="7"/>
    </row>
    <row r="20" spans="1:7" ht="23.25" customHeight="1">
      <c r="A20" s="5">
        <v>16</v>
      </c>
      <c r="B20" s="6" t="s">
        <v>46</v>
      </c>
      <c r="C20" s="13">
        <v>16</v>
      </c>
      <c r="D20" s="13">
        <v>16</v>
      </c>
      <c r="E20" s="13">
        <f t="shared" si="0"/>
        <v>0</v>
      </c>
      <c r="F20" s="14">
        <v>1</v>
      </c>
      <c r="G20" s="7"/>
    </row>
    <row r="21" spans="1:7" ht="23.25" customHeight="1">
      <c r="A21" s="5">
        <v>17</v>
      </c>
      <c r="B21" s="6" t="s">
        <v>47</v>
      </c>
      <c r="C21" s="13">
        <v>54</v>
      </c>
      <c r="D21" s="13"/>
      <c r="E21" s="13">
        <f t="shared" si="0"/>
        <v>54</v>
      </c>
      <c r="F21" s="14">
        <v>1</v>
      </c>
      <c r="G21" s="7"/>
    </row>
    <row r="22" spans="1:7" ht="23.25" customHeight="1">
      <c r="A22" s="5">
        <v>18</v>
      </c>
      <c r="B22" s="6" t="s">
        <v>48</v>
      </c>
      <c r="C22" s="13">
        <v>16</v>
      </c>
      <c r="D22" s="13">
        <v>16</v>
      </c>
      <c r="E22" s="13">
        <f t="shared" si="0"/>
        <v>0</v>
      </c>
      <c r="F22" s="14">
        <v>1</v>
      </c>
      <c r="G22" s="7"/>
    </row>
    <row r="23" spans="1:7" ht="23.25" customHeight="1">
      <c r="A23" s="5">
        <v>19</v>
      </c>
      <c r="B23" s="6" t="s">
        <v>49</v>
      </c>
      <c r="C23" s="13">
        <v>31</v>
      </c>
      <c r="D23" s="13"/>
      <c r="E23" s="13">
        <f t="shared" si="0"/>
        <v>31</v>
      </c>
      <c r="F23" s="14">
        <v>1</v>
      </c>
      <c r="G23" s="7"/>
    </row>
    <row r="24" spans="1:7" ht="23.25" customHeight="1">
      <c r="A24" s="5"/>
      <c r="B24" s="17" t="s">
        <v>50</v>
      </c>
      <c r="C24" s="18"/>
      <c r="D24" s="18"/>
      <c r="E24" s="21"/>
      <c r="F24" s="19"/>
      <c r="G24" s="20"/>
    </row>
    <row r="25" spans="1:7" ht="23.25" customHeight="1">
      <c r="A25" s="5">
        <v>20</v>
      </c>
      <c r="B25" s="6" t="s">
        <v>51</v>
      </c>
      <c r="C25" s="13">
        <v>19</v>
      </c>
      <c r="D25" s="13">
        <v>19</v>
      </c>
      <c r="E25" s="13">
        <f t="shared" si="0"/>
        <v>0</v>
      </c>
      <c r="F25" s="14">
        <v>1</v>
      </c>
      <c r="G25" s="7"/>
    </row>
    <row r="26" spans="1:7" ht="23.25" customHeight="1">
      <c r="A26" s="5">
        <v>21</v>
      </c>
      <c r="B26" s="6" t="s">
        <v>52</v>
      </c>
      <c r="C26" s="13">
        <v>18</v>
      </c>
      <c r="D26" s="13">
        <v>18</v>
      </c>
      <c r="E26" s="13">
        <f t="shared" si="0"/>
        <v>0</v>
      </c>
      <c r="F26" s="14">
        <v>1</v>
      </c>
      <c r="G26" s="7"/>
    </row>
    <row r="27" spans="1:7" ht="23.25" customHeight="1">
      <c r="A27" s="5">
        <v>22</v>
      </c>
      <c r="B27" s="6" t="s">
        <v>53</v>
      </c>
      <c r="C27" s="13">
        <v>24</v>
      </c>
      <c r="D27" s="13"/>
      <c r="E27" s="13">
        <f t="shared" si="0"/>
        <v>24</v>
      </c>
      <c r="F27" s="14">
        <v>1</v>
      </c>
      <c r="G27" s="7"/>
    </row>
    <row r="28" spans="1:7" ht="23.25" customHeight="1">
      <c r="A28" s="5">
        <v>23</v>
      </c>
      <c r="B28" s="6" t="s">
        <v>54</v>
      </c>
      <c r="C28" s="13">
        <v>16</v>
      </c>
      <c r="D28" s="13">
        <v>16</v>
      </c>
      <c r="E28" s="13">
        <f t="shared" si="0"/>
        <v>0</v>
      </c>
      <c r="F28" s="14">
        <v>1</v>
      </c>
      <c r="G28" s="7"/>
    </row>
    <row r="29" spans="1:7" ht="23.25" customHeight="1">
      <c r="A29" s="5">
        <v>24</v>
      </c>
      <c r="B29" s="6" t="s">
        <v>61</v>
      </c>
      <c r="C29" s="13">
        <v>19</v>
      </c>
      <c r="D29" s="13">
        <v>19</v>
      </c>
      <c r="E29" s="13">
        <f t="shared" si="0"/>
        <v>0</v>
      </c>
      <c r="F29" s="14">
        <v>1</v>
      </c>
      <c r="G29" s="7"/>
    </row>
    <row r="30" spans="1:7" ht="23.25" customHeight="1">
      <c r="A30" s="5">
        <v>25</v>
      </c>
      <c r="B30" s="6" t="s">
        <v>55</v>
      </c>
      <c r="C30" s="13">
        <v>13</v>
      </c>
      <c r="D30" s="13">
        <v>13</v>
      </c>
      <c r="E30" s="13">
        <f t="shared" si="0"/>
        <v>0</v>
      </c>
      <c r="F30" s="14">
        <v>1</v>
      </c>
      <c r="G30" s="7"/>
    </row>
    <row r="31" spans="1:7" ht="23.25" customHeight="1">
      <c r="A31" s="5">
        <v>26</v>
      </c>
      <c r="B31" s="6" t="s">
        <v>56</v>
      </c>
      <c r="C31" s="13">
        <v>18</v>
      </c>
      <c r="D31" s="13"/>
      <c r="E31" s="13">
        <f t="shared" si="0"/>
        <v>18</v>
      </c>
      <c r="F31" s="14">
        <v>1</v>
      </c>
      <c r="G31" s="7"/>
    </row>
    <row r="32" spans="1:7" ht="23.25" customHeight="1">
      <c r="A32" s="5">
        <v>27</v>
      </c>
      <c r="B32" s="6" t="s">
        <v>57</v>
      </c>
      <c r="C32" s="13">
        <v>13</v>
      </c>
      <c r="D32" s="13">
        <v>13</v>
      </c>
      <c r="E32" s="13">
        <f t="shared" si="0"/>
        <v>0</v>
      </c>
      <c r="F32" s="14">
        <v>1</v>
      </c>
      <c r="G32" s="7"/>
    </row>
    <row r="33" spans="1:7" ht="23.25" customHeight="1">
      <c r="A33" s="5">
        <v>28</v>
      </c>
      <c r="B33" s="23" t="s">
        <v>60</v>
      </c>
      <c r="C33" s="24">
        <v>245</v>
      </c>
      <c r="D33" s="24"/>
      <c r="E33" s="24">
        <f t="shared" si="0"/>
        <v>245</v>
      </c>
      <c r="F33" s="25">
        <v>1</v>
      </c>
      <c r="G33" s="29"/>
    </row>
    <row r="34" spans="1:7" ht="23.25" customHeight="1">
      <c r="A34" s="5">
        <v>29</v>
      </c>
      <c r="B34" s="44" t="s">
        <v>63</v>
      </c>
      <c r="C34" s="45">
        <v>79</v>
      </c>
      <c r="D34" s="45"/>
      <c r="E34" s="21">
        <f t="shared" si="0"/>
        <v>79</v>
      </c>
      <c r="F34" s="46">
        <v>1</v>
      </c>
      <c r="G34" s="47"/>
    </row>
    <row r="35" spans="1:7" ht="23.25" customHeight="1">
      <c r="A35" s="5">
        <v>30</v>
      </c>
      <c r="B35" s="17" t="s">
        <v>64</v>
      </c>
      <c r="C35" s="18">
        <v>130</v>
      </c>
      <c r="D35" s="18"/>
      <c r="E35" s="21">
        <f t="shared" si="0"/>
        <v>130</v>
      </c>
      <c r="F35" s="19">
        <v>1</v>
      </c>
      <c r="G35" s="20"/>
    </row>
    <row r="36" spans="1:7" ht="23.25" customHeight="1">
      <c r="A36" s="5">
        <v>31</v>
      </c>
      <c r="B36" s="17" t="s">
        <v>68</v>
      </c>
      <c r="C36" s="18">
        <v>83</v>
      </c>
      <c r="D36" s="18"/>
      <c r="E36" s="21">
        <f t="shared" si="0"/>
        <v>83</v>
      </c>
      <c r="F36" s="19">
        <v>1</v>
      </c>
      <c r="G36" s="20"/>
    </row>
    <row r="37" spans="1:7" ht="23.25" customHeight="1">
      <c r="A37" s="5">
        <v>32</v>
      </c>
      <c r="B37" s="17" t="s">
        <v>71</v>
      </c>
      <c r="C37" s="18">
        <v>28</v>
      </c>
      <c r="D37" s="18"/>
      <c r="E37" s="21">
        <f t="shared" si="0"/>
        <v>28</v>
      </c>
      <c r="F37" s="19">
        <v>1</v>
      </c>
      <c r="G37" s="20"/>
    </row>
    <row r="38" spans="1:7" ht="23.25" customHeight="1">
      <c r="A38" s="5">
        <v>33</v>
      </c>
      <c r="B38" s="17" t="s">
        <v>74</v>
      </c>
      <c r="C38" s="18">
        <v>43</v>
      </c>
      <c r="D38" s="18"/>
      <c r="E38" s="21">
        <f t="shared" ref="E38:E70" si="1">C38-D38</f>
        <v>43</v>
      </c>
      <c r="F38" s="19">
        <v>1</v>
      </c>
      <c r="G38" s="20"/>
    </row>
    <row r="39" spans="1:7" ht="23.25" customHeight="1">
      <c r="A39" s="5">
        <v>34</v>
      </c>
      <c r="B39" s="17" t="s">
        <v>75</v>
      </c>
      <c r="C39" s="18">
        <v>19</v>
      </c>
      <c r="D39" s="18">
        <v>19</v>
      </c>
      <c r="E39" s="21">
        <f t="shared" si="1"/>
        <v>0</v>
      </c>
      <c r="F39" s="19">
        <v>1</v>
      </c>
      <c r="G39" s="20"/>
    </row>
    <row r="40" spans="1:7" ht="23.25" customHeight="1">
      <c r="A40" s="5">
        <v>35</v>
      </c>
      <c r="B40" s="17" t="s">
        <v>76</v>
      </c>
      <c r="C40" s="18">
        <v>49</v>
      </c>
      <c r="D40" s="18"/>
      <c r="E40" s="21">
        <f t="shared" si="1"/>
        <v>49</v>
      </c>
      <c r="F40" s="19">
        <v>1</v>
      </c>
      <c r="G40" s="20"/>
    </row>
    <row r="41" spans="1:7" ht="23.25" customHeight="1">
      <c r="A41" s="5">
        <v>36</v>
      </c>
      <c r="B41" s="17" t="s">
        <v>77</v>
      </c>
      <c r="C41" s="18">
        <v>29</v>
      </c>
      <c r="D41" s="18"/>
      <c r="E41" s="21">
        <f t="shared" si="1"/>
        <v>29</v>
      </c>
      <c r="F41" s="19">
        <v>1</v>
      </c>
      <c r="G41" s="20"/>
    </row>
    <row r="42" spans="1:7" ht="23.25" customHeight="1">
      <c r="A42" s="5">
        <v>37</v>
      </c>
      <c r="B42" s="17" t="s">
        <v>78</v>
      </c>
      <c r="C42" s="18">
        <v>30</v>
      </c>
      <c r="D42" s="18"/>
      <c r="E42" s="21">
        <f t="shared" si="1"/>
        <v>30</v>
      </c>
      <c r="F42" s="19">
        <v>1</v>
      </c>
      <c r="G42" s="20"/>
    </row>
    <row r="43" spans="1:7" ht="23.25" customHeight="1">
      <c r="A43" s="5">
        <v>38</v>
      </c>
      <c r="B43" s="17" t="s">
        <v>79</v>
      </c>
      <c r="C43" s="18">
        <v>19</v>
      </c>
      <c r="D43" s="18">
        <v>19</v>
      </c>
      <c r="E43" s="21">
        <f t="shared" si="1"/>
        <v>0</v>
      </c>
      <c r="F43" s="19">
        <v>1</v>
      </c>
      <c r="G43" s="20"/>
    </row>
    <row r="44" spans="1:7" ht="23.25" customHeight="1">
      <c r="A44" s="5">
        <v>39</v>
      </c>
      <c r="B44" s="17" t="s">
        <v>80</v>
      </c>
      <c r="C44" s="18">
        <v>17</v>
      </c>
      <c r="D44" s="18">
        <v>17</v>
      </c>
      <c r="E44" s="21">
        <f t="shared" si="1"/>
        <v>0</v>
      </c>
      <c r="F44" s="19">
        <v>1</v>
      </c>
      <c r="G44" s="20"/>
    </row>
    <row r="45" spans="1:7" ht="23.25" customHeight="1">
      <c r="A45" s="5">
        <v>40</v>
      </c>
      <c r="B45" s="17" t="s">
        <v>81</v>
      </c>
      <c r="C45" s="18">
        <v>35</v>
      </c>
      <c r="D45" s="18"/>
      <c r="E45" s="21">
        <f t="shared" si="1"/>
        <v>35</v>
      </c>
      <c r="F45" s="19">
        <v>1</v>
      </c>
      <c r="G45" s="20"/>
    </row>
    <row r="46" spans="1:7" ht="23.25" customHeight="1">
      <c r="A46" s="5">
        <v>41</v>
      </c>
      <c r="B46" s="17" t="s">
        <v>82</v>
      </c>
      <c r="C46" s="18">
        <v>13</v>
      </c>
      <c r="D46" s="18">
        <v>13</v>
      </c>
      <c r="E46" s="21">
        <f t="shared" si="1"/>
        <v>0</v>
      </c>
      <c r="F46" s="19">
        <v>1</v>
      </c>
      <c r="G46" s="20"/>
    </row>
    <row r="47" spans="1:7" ht="23.25" customHeight="1">
      <c r="A47" s="5">
        <v>42</v>
      </c>
      <c r="B47" s="17" t="s">
        <v>83</v>
      </c>
      <c r="C47" s="18">
        <v>9</v>
      </c>
      <c r="D47" s="18">
        <v>9</v>
      </c>
      <c r="E47" s="21">
        <f t="shared" si="1"/>
        <v>0</v>
      </c>
      <c r="F47" s="19">
        <v>1</v>
      </c>
      <c r="G47" s="20"/>
    </row>
    <row r="48" spans="1:7" ht="23.25" customHeight="1">
      <c r="A48" s="5">
        <v>43</v>
      </c>
      <c r="B48" s="17" t="s">
        <v>84</v>
      </c>
      <c r="C48" s="18">
        <v>6</v>
      </c>
      <c r="D48" s="18">
        <v>6</v>
      </c>
      <c r="E48" s="21">
        <f t="shared" si="1"/>
        <v>0</v>
      </c>
      <c r="F48" s="19">
        <v>1</v>
      </c>
      <c r="G48" s="20"/>
    </row>
    <row r="49" spans="1:7" ht="23.25" customHeight="1">
      <c r="A49" s="5">
        <v>44</v>
      </c>
      <c r="B49" s="17" t="s">
        <v>85</v>
      </c>
      <c r="C49" s="18">
        <v>14</v>
      </c>
      <c r="D49" s="18">
        <v>14</v>
      </c>
      <c r="E49" s="21">
        <f t="shared" si="1"/>
        <v>0</v>
      </c>
      <c r="F49" s="19">
        <v>1</v>
      </c>
      <c r="G49" s="20"/>
    </row>
    <row r="50" spans="1:7" ht="23.25" customHeight="1">
      <c r="A50" s="5">
        <v>45</v>
      </c>
      <c r="B50" s="17" t="s">
        <v>86</v>
      </c>
      <c r="C50" s="18">
        <v>26</v>
      </c>
      <c r="D50" s="18">
        <v>26</v>
      </c>
      <c r="E50" s="21">
        <f t="shared" si="1"/>
        <v>0</v>
      </c>
      <c r="F50" s="19">
        <v>1</v>
      </c>
      <c r="G50" s="20"/>
    </row>
    <row r="51" spans="1:7" ht="23.25" customHeight="1">
      <c r="A51" s="5">
        <v>46</v>
      </c>
      <c r="B51" s="17" t="s">
        <v>87</v>
      </c>
      <c r="C51" s="18">
        <v>6</v>
      </c>
      <c r="D51" s="18">
        <v>6</v>
      </c>
      <c r="E51" s="21">
        <f t="shared" si="1"/>
        <v>0</v>
      </c>
      <c r="F51" s="19">
        <v>1</v>
      </c>
      <c r="G51" s="20"/>
    </row>
    <row r="52" spans="1:7" ht="23.25" customHeight="1">
      <c r="A52" s="5">
        <v>47</v>
      </c>
      <c r="B52" s="17" t="s">
        <v>88</v>
      </c>
      <c r="C52" s="18">
        <v>7</v>
      </c>
      <c r="D52" s="18">
        <v>7</v>
      </c>
      <c r="E52" s="21">
        <f t="shared" si="1"/>
        <v>0</v>
      </c>
      <c r="F52" s="19">
        <v>1</v>
      </c>
      <c r="G52" s="20"/>
    </row>
    <row r="53" spans="1:7" ht="23.25" customHeight="1">
      <c r="A53" s="5">
        <v>48</v>
      </c>
      <c r="B53" s="17" t="s">
        <v>89</v>
      </c>
      <c r="C53" s="18">
        <v>3</v>
      </c>
      <c r="D53" s="18">
        <v>3</v>
      </c>
      <c r="E53" s="21">
        <f t="shared" si="1"/>
        <v>0</v>
      </c>
      <c r="F53" s="19">
        <v>1</v>
      </c>
      <c r="G53" s="20"/>
    </row>
    <row r="54" spans="1:7" ht="23.25" customHeight="1">
      <c r="A54" s="5">
        <v>49</v>
      </c>
      <c r="B54" s="17" t="s">
        <v>90</v>
      </c>
      <c r="C54" s="18">
        <v>11</v>
      </c>
      <c r="D54" s="18">
        <v>11</v>
      </c>
      <c r="E54" s="21">
        <f t="shared" si="1"/>
        <v>0</v>
      </c>
      <c r="F54" s="19">
        <v>1</v>
      </c>
      <c r="G54" s="20"/>
    </row>
    <row r="55" spans="1:7" ht="23.25" customHeight="1">
      <c r="A55" s="5">
        <v>50</v>
      </c>
      <c r="B55" s="17" t="s">
        <v>91</v>
      </c>
      <c r="C55" s="18">
        <v>11</v>
      </c>
      <c r="D55" s="18">
        <v>11</v>
      </c>
      <c r="E55" s="21">
        <f t="shared" si="1"/>
        <v>0</v>
      </c>
      <c r="F55" s="19">
        <v>1</v>
      </c>
      <c r="G55" s="20"/>
    </row>
    <row r="56" spans="1:7" ht="23.25" customHeight="1">
      <c r="A56" s="5">
        <v>51</v>
      </c>
      <c r="B56" s="17" t="s">
        <v>92</v>
      </c>
      <c r="C56" s="18">
        <v>8</v>
      </c>
      <c r="D56" s="18">
        <v>8</v>
      </c>
      <c r="E56" s="21">
        <f t="shared" si="1"/>
        <v>0</v>
      </c>
      <c r="F56" s="19">
        <v>1</v>
      </c>
      <c r="G56" s="20"/>
    </row>
    <row r="57" spans="1:7" ht="23.25" customHeight="1">
      <c r="A57" s="5">
        <v>52</v>
      </c>
      <c r="B57" s="17" t="s">
        <v>93</v>
      </c>
      <c r="C57" s="18">
        <v>8</v>
      </c>
      <c r="D57" s="18">
        <v>8</v>
      </c>
      <c r="E57" s="21">
        <f t="shared" si="1"/>
        <v>0</v>
      </c>
      <c r="F57" s="19">
        <v>1</v>
      </c>
      <c r="G57" s="20"/>
    </row>
    <row r="58" spans="1:7" ht="23.25" customHeight="1">
      <c r="A58" s="5">
        <v>53</v>
      </c>
      <c r="B58" s="17" t="s">
        <v>94</v>
      </c>
      <c r="C58" s="18">
        <v>15</v>
      </c>
      <c r="D58" s="18">
        <v>15</v>
      </c>
      <c r="E58" s="21">
        <f t="shared" si="1"/>
        <v>0</v>
      </c>
      <c r="F58" s="19">
        <v>1</v>
      </c>
      <c r="G58" s="20"/>
    </row>
    <row r="59" spans="1:7" ht="23.25" customHeight="1">
      <c r="A59" s="5">
        <v>54</v>
      </c>
      <c r="B59" s="17" t="s">
        <v>95</v>
      </c>
      <c r="C59" s="18">
        <v>12</v>
      </c>
      <c r="D59" s="18">
        <v>12</v>
      </c>
      <c r="E59" s="21">
        <f t="shared" si="1"/>
        <v>0</v>
      </c>
      <c r="F59" s="19">
        <v>1</v>
      </c>
      <c r="G59" s="20"/>
    </row>
    <row r="60" spans="1:7" ht="23.25" customHeight="1">
      <c r="A60" s="5">
        <v>55</v>
      </c>
      <c r="B60" s="17" t="s">
        <v>96</v>
      </c>
      <c r="C60" s="18">
        <v>11</v>
      </c>
      <c r="D60" s="18">
        <v>11</v>
      </c>
      <c r="E60" s="21">
        <f t="shared" si="1"/>
        <v>0</v>
      </c>
      <c r="F60" s="19">
        <v>1</v>
      </c>
      <c r="G60" s="20"/>
    </row>
    <row r="61" spans="1:7" ht="23.25" customHeight="1">
      <c r="A61" s="5">
        <v>56</v>
      </c>
      <c r="B61" s="17" t="s">
        <v>97</v>
      </c>
      <c r="C61" s="18">
        <v>9</v>
      </c>
      <c r="D61" s="18">
        <v>9</v>
      </c>
      <c r="E61" s="21">
        <f t="shared" si="1"/>
        <v>0</v>
      </c>
      <c r="F61" s="19">
        <v>1</v>
      </c>
      <c r="G61" s="20"/>
    </row>
    <row r="62" spans="1:7" ht="23.25" customHeight="1">
      <c r="A62" s="5">
        <v>57</v>
      </c>
      <c r="B62" s="17" t="s">
        <v>117</v>
      </c>
      <c r="C62" s="18">
        <v>6</v>
      </c>
      <c r="D62" s="18">
        <v>6</v>
      </c>
      <c r="E62" s="21">
        <f t="shared" si="1"/>
        <v>0</v>
      </c>
      <c r="F62" s="19">
        <v>1</v>
      </c>
      <c r="G62" s="20"/>
    </row>
    <row r="63" spans="1:7" ht="23.25" customHeight="1">
      <c r="A63" s="5">
        <v>58</v>
      </c>
      <c r="B63" s="23" t="s">
        <v>98</v>
      </c>
      <c r="C63" s="24">
        <v>9</v>
      </c>
      <c r="D63" s="24">
        <v>9</v>
      </c>
      <c r="E63" s="24">
        <f t="shared" si="1"/>
        <v>0</v>
      </c>
      <c r="F63" s="25">
        <v>1</v>
      </c>
      <c r="G63" s="29"/>
    </row>
    <row r="64" spans="1:7" ht="23.25" customHeight="1">
      <c r="A64" s="5">
        <v>59</v>
      </c>
      <c r="B64" s="44" t="s">
        <v>99</v>
      </c>
      <c r="C64" s="45">
        <v>18</v>
      </c>
      <c r="D64" s="45">
        <v>18</v>
      </c>
      <c r="E64" s="21">
        <f t="shared" si="1"/>
        <v>0</v>
      </c>
      <c r="F64" s="46">
        <v>1</v>
      </c>
      <c r="G64" s="47"/>
    </row>
    <row r="65" spans="1:14" ht="23.25" customHeight="1">
      <c r="A65" s="5">
        <v>60</v>
      </c>
      <c r="B65" s="17" t="s">
        <v>100</v>
      </c>
      <c r="C65" s="18">
        <v>7</v>
      </c>
      <c r="D65" s="18">
        <v>7</v>
      </c>
      <c r="E65" s="21">
        <f t="shared" si="1"/>
        <v>0</v>
      </c>
      <c r="F65" s="19">
        <v>1</v>
      </c>
      <c r="G65" s="20"/>
    </row>
    <row r="66" spans="1:14" ht="23.25" customHeight="1">
      <c r="A66" s="5">
        <v>61</v>
      </c>
      <c r="B66" s="17" t="s">
        <v>101</v>
      </c>
      <c r="C66" s="18">
        <v>6</v>
      </c>
      <c r="D66" s="18">
        <v>6</v>
      </c>
      <c r="E66" s="21">
        <f t="shared" si="1"/>
        <v>0</v>
      </c>
      <c r="F66" s="19">
        <v>1</v>
      </c>
      <c r="G66" s="20"/>
    </row>
    <row r="67" spans="1:14" ht="23.25" customHeight="1">
      <c r="A67" s="5">
        <v>62</v>
      </c>
      <c r="B67" s="17" t="s">
        <v>102</v>
      </c>
      <c r="C67" s="18">
        <v>11</v>
      </c>
      <c r="D67" s="18">
        <v>11</v>
      </c>
      <c r="E67" s="21">
        <f t="shared" si="1"/>
        <v>0</v>
      </c>
      <c r="F67" s="19">
        <v>1</v>
      </c>
      <c r="G67" s="20"/>
    </row>
    <row r="68" spans="1:14" ht="23.25" customHeight="1">
      <c r="A68" s="5"/>
      <c r="B68" s="17" t="s">
        <v>103</v>
      </c>
      <c r="C68" s="18"/>
      <c r="D68" s="18"/>
      <c r="E68" s="21"/>
      <c r="F68" s="19"/>
      <c r="G68" s="20"/>
    </row>
    <row r="69" spans="1:14" ht="23.25" customHeight="1">
      <c r="A69" s="5">
        <v>63</v>
      </c>
      <c r="B69" s="17" t="s">
        <v>104</v>
      </c>
      <c r="C69" s="18">
        <v>26</v>
      </c>
      <c r="D69" s="18">
        <v>26</v>
      </c>
      <c r="E69" s="21">
        <f t="shared" si="1"/>
        <v>0</v>
      </c>
      <c r="F69" s="19">
        <v>1</v>
      </c>
      <c r="G69" s="20"/>
    </row>
    <row r="70" spans="1:14" ht="23.25" customHeight="1">
      <c r="A70" s="5">
        <v>64</v>
      </c>
      <c r="B70" s="17" t="s">
        <v>105</v>
      </c>
      <c r="C70" s="18">
        <v>16</v>
      </c>
      <c r="D70" s="18">
        <v>16</v>
      </c>
      <c r="E70" s="21">
        <f t="shared" si="1"/>
        <v>0</v>
      </c>
      <c r="F70" s="19">
        <v>1</v>
      </c>
      <c r="G70" s="20"/>
    </row>
    <row r="71" spans="1:14" ht="23.25" customHeight="1">
      <c r="A71" s="5">
        <v>65</v>
      </c>
      <c r="B71" s="17" t="s">
        <v>106</v>
      </c>
      <c r="C71" s="18">
        <v>11</v>
      </c>
      <c r="D71" s="18">
        <v>11</v>
      </c>
      <c r="E71" s="21">
        <f t="shared" ref="E71:E76" si="2">C71-D71</f>
        <v>0</v>
      </c>
      <c r="F71" s="19">
        <v>1</v>
      </c>
      <c r="G71" s="20"/>
    </row>
    <row r="72" spans="1:14" ht="23.25" customHeight="1">
      <c r="A72" s="5">
        <v>66</v>
      </c>
      <c r="B72" s="17" t="s">
        <v>107</v>
      </c>
      <c r="C72" s="18">
        <v>9</v>
      </c>
      <c r="D72" s="18">
        <v>9</v>
      </c>
      <c r="E72" s="21">
        <f t="shared" si="2"/>
        <v>0</v>
      </c>
      <c r="F72" s="19">
        <v>1</v>
      </c>
      <c r="G72" s="20"/>
    </row>
    <row r="73" spans="1:14" ht="23.25" customHeight="1">
      <c r="A73" s="5">
        <v>67</v>
      </c>
      <c r="B73" s="17" t="s">
        <v>108</v>
      </c>
      <c r="C73" s="18">
        <v>10</v>
      </c>
      <c r="D73" s="18">
        <v>10</v>
      </c>
      <c r="E73" s="21">
        <f t="shared" si="2"/>
        <v>0</v>
      </c>
      <c r="F73" s="19">
        <v>1</v>
      </c>
      <c r="G73" s="20"/>
    </row>
    <row r="74" spans="1:14" ht="23.25" customHeight="1">
      <c r="A74" s="5">
        <v>68</v>
      </c>
      <c r="B74" s="17" t="s">
        <v>109</v>
      </c>
      <c r="C74" s="18">
        <v>8</v>
      </c>
      <c r="D74" s="18">
        <v>8</v>
      </c>
      <c r="E74" s="21">
        <f t="shared" si="2"/>
        <v>0</v>
      </c>
      <c r="F74" s="19">
        <v>1</v>
      </c>
      <c r="G74" s="20"/>
    </row>
    <row r="75" spans="1:14" ht="23.25" customHeight="1">
      <c r="A75" s="5">
        <v>69</v>
      </c>
      <c r="B75" s="17" t="s">
        <v>116</v>
      </c>
      <c r="C75" s="18">
        <v>4</v>
      </c>
      <c r="D75" s="18">
        <v>4</v>
      </c>
      <c r="E75" s="21">
        <f t="shared" si="2"/>
        <v>0</v>
      </c>
      <c r="F75" s="19">
        <v>1</v>
      </c>
      <c r="G75" s="20"/>
    </row>
    <row r="76" spans="1:14" ht="23.25" customHeight="1">
      <c r="A76" s="5">
        <v>70</v>
      </c>
      <c r="B76" s="17" t="s">
        <v>110</v>
      </c>
      <c r="C76" s="18">
        <v>16</v>
      </c>
      <c r="D76" s="18">
        <v>16</v>
      </c>
      <c r="E76" s="21">
        <f t="shared" si="2"/>
        <v>0</v>
      </c>
      <c r="F76" s="19">
        <v>1</v>
      </c>
      <c r="G76" s="20"/>
      <c r="J76" s="39">
        <f>'District level'!K45+Prov_level!F78</f>
        <v>1003</v>
      </c>
      <c r="K76" s="39"/>
    </row>
    <row r="77" spans="1:14" ht="19.5" customHeight="1" thickBot="1">
      <c r="A77" s="2"/>
      <c r="B77" s="17"/>
      <c r="C77" s="18"/>
      <c r="D77" s="18"/>
      <c r="E77" s="21"/>
      <c r="F77" s="19"/>
      <c r="G77" s="20"/>
    </row>
    <row r="78" spans="1:14" s="37" customFormat="1" ht="18.75" thickBot="1">
      <c r="A78" s="35"/>
      <c r="B78" s="35"/>
      <c r="C78" s="36">
        <f>SUBTOTAL(9,C5:C76)</f>
        <v>5309</v>
      </c>
      <c r="D78" s="36">
        <f>SUBTOTAL(9,D5:D77)</f>
        <v>536</v>
      </c>
      <c r="E78" s="36">
        <f>SUBTOTAL(9,E5:E77)</f>
        <v>4773</v>
      </c>
      <c r="F78" s="36">
        <f>SUBTOTAL(9,F5:F77)</f>
        <v>117</v>
      </c>
      <c r="G78" s="35"/>
      <c r="L78" s="37" t="s">
        <v>119</v>
      </c>
    </row>
    <row r="79" spans="1:14">
      <c r="J79" s="1" t="s">
        <v>120</v>
      </c>
      <c r="K79" s="1" t="s">
        <v>121</v>
      </c>
      <c r="L79" s="1" t="s">
        <v>7</v>
      </c>
      <c r="M79" s="1" t="s">
        <v>122</v>
      </c>
      <c r="N79" s="1" t="s">
        <v>118</v>
      </c>
    </row>
    <row r="81" spans="9:14">
      <c r="J81" s="1">
        <v>1000</v>
      </c>
      <c r="K81" s="1">
        <v>15</v>
      </c>
      <c r="L81" s="1">
        <f>SUM(J81:K81)</f>
        <v>1015</v>
      </c>
      <c r="M81" s="39">
        <f>133+753+F78</f>
        <v>1003</v>
      </c>
      <c r="N81" s="39">
        <f>L81-J68</f>
        <v>1015</v>
      </c>
    </row>
    <row r="82" spans="9:14">
      <c r="I82" s="39">
        <f>753+125</f>
        <v>878</v>
      </c>
    </row>
  </sheetData>
  <sortState ref="A5:N76">
    <sortCondition descending="1" ref="F5:F76"/>
  </sortState>
  <mergeCells count="4">
    <mergeCell ref="G3:G4"/>
    <mergeCell ref="B3:B4"/>
    <mergeCell ref="A3:A4"/>
    <mergeCell ref="A1:E1"/>
  </mergeCells>
  <pageMargins left="0.2" right="0" top="0.5" bottom="0.5" header="0.3" footer="0.3"/>
  <pageSetup orientation="portrait" horizontalDpi="4294967293" verticalDpi="0" r:id="rId1"/>
  <headerFoot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District level</vt:lpstr>
      <vt:lpstr>Prov_level</vt:lpstr>
      <vt:lpstr>Sheet3</vt:lpstr>
      <vt:lpstr>'District level'!Print_Titles</vt:lpstr>
      <vt:lpstr>Prov_level!Print_Titles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chanh</dc:creator>
  <cp:lastModifiedBy>chanh</cp:lastModifiedBy>
  <cp:lastPrinted>2016-05-11T08:37:31Z</cp:lastPrinted>
  <dcterms:created xsi:type="dcterms:W3CDTF">2016-05-09T03:16:51Z</dcterms:created>
  <dcterms:modified xsi:type="dcterms:W3CDTF">2016-05-11T08:46:31Z</dcterms:modified>
</cp:coreProperties>
</file>