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70" windowWidth="18735" windowHeight="117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0" i="1"/>
  <c r="F129"/>
  <c r="F128"/>
  <c r="F127"/>
  <c r="F126"/>
  <c r="F125" s="1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 s="1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 s="1"/>
  <c r="F34"/>
  <c r="F33"/>
  <c r="F32"/>
  <c r="F31"/>
  <c r="F30"/>
  <c r="F29"/>
  <c r="F28"/>
  <c r="F27"/>
  <c r="F26"/>
  <c r="F25"/>
  <c r="F24"/>
  <c r="F22"/>
  <c r="F21"/>
  <c r="F20"/>
  <c r="F19"/>
  <c r="F18"/>
  <c r="F17"/>
  <c r="F16"/>
  <c r="F15"/>
  <c r="F14"/>
  <c r="F13"/>
  <c r="F12"/>
  <c r="F131" l="1"/>
</calcChain>
</file>

<file path=xl/sharedStrings.xml><?xml version="1.0" encoding="utf-8"?>
<sst xmlns="http://schemas.openxmlformats.org/spreadsheetml/2006/main" count="367" uniqueCount="175">
  <si>
    <t>ສາທາລະນະລັດ ປະຊາທິປະໄຕ ປະຊາຊົນລາວ</t>
  </si>
  <si>
    <t>ສັນຕິພາບ ເອກະລາດ ປະຊາທິປະໄຕ ເອກະພາບ ວັດທະນາຖາວອນ</t>
  </si>
  <si>
    <t>ສະຫະພັນແມ່ຍິງແຂວງ</t>
  </si>
  <si>
    <t xml:space="preserve">                  ເລກທີ_________/ສຍຂ.ຫຼບ</t>
  </si>
  <si>
    <t xml:space="preserve">                 ລົງວັນທີ…………………</t>
  </si>
  <si>
    <t>ແຜນງົບປະມານລາຍຈ່າຍ ເສີມສວຍ (2ຊຸດ)</t>
  </si>
  <si>
    <t>ປະຈຳປິ 2017</t>
  </si>
  <si>
    <t>ລ/ດ</t>
  </si>
  <si>
    <t>ເນື້ອໃນ</t>
  </si>
  <si>
    <t>ຫົວໜ່ວຍ</t>
  </si>
  <si>
    <t>ຈຳນວນ</t>
  </si>
  <si>
    <t>ລາຄາ</t>
  </si>
  <si>
    <t>ລວມເປັນເງິນ</t>
  </si>
  <si>
    <t>ໝາຍເຫດ</t>
  </si>
  <si>
    <t>I</t>
  </si>
  <si>
    <t>ອັດຕາກິນ+ຄ່າເຊົ່າຕ່າງໆ</t>
  </si>
  <si>
    <t xml:space="preserve">ອັດຕາກີນຄູສອນ </t>
  </si>
  <si>
    <t>ຊົ່ວໂມງ/ຄັ້ງ</t>
  </si>
  <si>
    <t>420x2</t>
  </si>
  <si>
    <t>ອັດຕາກີນນັກຮຽນ</t>
  </si>
  <si>
    <t>ຄົນ/ມື້/ຄັ້ງ</t>
  </si>
  <si>
    <t>10x90x2</t>
  </si>
  <si>
    <t>ຄ່າເຊົ່າເຣືອນນາງຄຳຜູ</t>
  </si>
  <si>
    <t>ຫ້ອງ/ເດືອນ/ຄັ້ງ</t>
  </si>
  <si>
    <t>3x3x2</t>
  </si>
  <si>
    <t>ຄ່າເຊົ່າເຣືອນທ້າວຊ້າງ</t>
  </si>
  <si>
    <t xml:space="preserve">ຄ່າເຊົ່າລົດໄປ+ກັບ </t>
  </si>
  <si>
    <t>ເດືອນ/ຄັ້ງ</t>
  </si>
  <si>
    <t>3x2</t>
  </si>
  <si>
    <t xml:space="preserve">ຄ່ານ້ຳປະປາ </t>
  </si>
  <si>
    <t>ຄົນ/ເດືອນ/ຄັ້ງ</t>
  </si>
  <si>
    <t>10x3x2</t>
  </si>
  <si>
    <t xml:space="preserve">ຄ່າໄຟຟ້າ </t>
  </si>
  <si>
    <t>ຄ່າເດີນທາງລົງຝຶກງານ</t>
  </si>
  <si>
    <t>ຄັ້ງ</t>
  </si>
  <si>
    <t>ຄ່າລົງທະບຽນ</t>
  </si>
  <si>
    <t>ຄົນ/ຄັ້ງ</t>
  </si>
  <si>
    <t>10x2</t>
  </si>
  <si>
    <t>II</t>
  </si>
  <si>
    <t>ຄ່າເດີນທາງນັກສຳມະນາກອນ</t>
  </si>
  <si>
    <t>ເມືອງລວງພະບາງ</t>
  </si>
  <si>
    <t>ຄົນ/ຖ້ຽວ</t>
  </si>
  <si>
    <t>ເມືອງປາກອູ</t>
  </si>
  <si>
    <t>1x2</t>
  </si>
  <si>
    <t>ເມືອງໂພນໄຊ</t>
  </si>
  <si>
    <t>ເມືອງປາກແຊງ</t>
  </si>
  <si>
    <t>ເມືອງນ້ຳບາກ</t>
  </si>
  <si>
    <t>2x2</t>
  </si>
  <si>
    <t>ເມືອງງອຍ</t>
  </si>
  <si>
    <t xml:space="preserve">ເມືອງວຽງຄຳ </t>
  </si>
  <si>
    <t>ເມືອງໂພນທອງ</t>
  </si>
  <si>
    <t>ເມືອງຈອມເພັດ</t>
  </si>
  <si>
    <t>ເມືອງຊຽງເງິນ</t>
  </si>
  <si>
    <t>ເມືອງນານ</t>
  </si>
  <si>
    <t>ເມືອງພູຄູນ</t>
  </si>
  <si>
    <t>III</t>
  </si>
  <si>
    <t>ອຸປະກອນເສີມສວຍ</t>
  </si>
  <si>
    <t>ປື້ມປົກແຂງ</t>
  </si>
  <si>
    <t>ຫົວ/ຄັ້ງ</t>
  </si>
  <si>
    <t>ບີກຂຽນ</t>
  </si>
  <si>
    <t>ກັບ/ຄັ້ງ</t>
  </si>
  <si>
    <t>ເຈັ້ຍແຜ່ນໃຫ່ຍ</t>
  </si>
  <si>
    <t>ແຜ່ນ/ຄັ້ງ</t>
  </si>
  <si>
    <t>ເຝືດຂຽນເຈັ້ຍ</t>
  </si>
  <si>
    <t>ເຝິດຂຽນກະດານ</t>
  </si>
  <si>
    <t>ເຈ້ຍ A4</t>
  </si>
  <si>
    <t>ແກັດ/ຄັ້ງ</t>
  </si>
  <si>
    <t>ຜ້າລຶບກະດານ</t>
  </si>
  <si>
    <t>ອັນ/ຄັ້ງ</t>
  </si>
  <si>
    <t>ສະກອດຕິດເຈ້ຍ</t>
  </si>
  <si>
    <t>ກໍ້/ຄັ້ງ</t>
  </si>
  <si>
    <t>ກາວລາເຕັກ</t>
  </si>
  <si>
    <t>ປ່ອງ/ຄັ້ງ</t>
  </si>
  <si>
    <t>ໄດເປົ່າຜົມ</t>
  </si>
  <si>
    <t>ເຄື່ອງລີດຜົມ</t>
  </si>
  <si>
    <t>ປັກສຽບສາມຕາ</t>
  </si>
  <si>
    <t>ຫົວຫຸ່ນສອຍຜົມ</t>
  </si>
  <si>
    <t>ຜ້າຢາງກັນນ້ຳ</t>
  </si>
  <si>
    <t>ຜືນ/ຄັ້ງ</t>
  </si>
  <si>
    <t>4x2</t>
  </si>
  <si>
    <t>ເສື້ອກັນເປື້ອນສອຍຜົມ</t>
  </si>
  <si>
    <t>5x2</t>
  </si>
  <si>
    <t>ຜ້າຢາງກັນເປື້ອນ ຢືດ ແລະ ຍ້ອມຜົມ</t>
  </si>
  <si>
    <t>ຜ້າຄຽນຫົວນວດໜ້າ</t>
  </si>
  <si>
    <t>ມວຍເກົ້າຜົມ</t>
  </si>
  <si>
    <t>ດອກໄມ້ໄຫວ</t>
  </si>
  <si>
    <t>ໃບຢັ້ງຢືນ</t>
  </si>
  <si>
    <t>ໃບ/ຄັ້ງ</t>
  </si>
  <si>
    <t>ອັດປື້ມແບບຮຽນ</t>
  </si>
  <si>
    <t>IV</t>
  </si>
  <si>
    <t>ອຸປະໂພກເສີມສວຍ</t>
  </si>
  <si>
    <t>ຢາສະຜົມ(ຊະນິດກ້ອງ)</t>
  </si>
  <si>
    <t>ກ້ອງ/ຄັ້ງ</t>
  </si>
  <si>
    <t>ຢາສະຜົມ(ຊະນິດຊອງ)</t>
  </si>
  <si>
    <t>ໂຫຼ/ຄັ້ງ</t>
  </si>
  <si>
    <t>15x2</t>
  </si>
  <si>
    <t>ຄີມມາກຜົມ</t>
  </si>
  <si>
    <t>ສະເປມັນ  (ໃສ່ຜົມ)</t>
  </si>
  <si>
    <t>ສະເປເຢ່ວ (ໃສ່ຜົມ)</t>
  </si>
  <si>
    <t>ນ້ຳມັນໝາກກອກ(ເຮັດເລັບ)</t>
  </si>
  <si>
    <t>ນ້ຳມັນແດງ (ໃສ່ຜົມ)</t>
  </si>
  <si>
    <t>ອາຫານຜົມໂກແຮ່ (ໃສ່ຜົມ)</t>
  </si>
  <si>
    <t>ວິດຕາມິນແດງ (ໃສ່ຜົມ)</t>
  </si>
  <si>
    <t>ວິດຕາມິນຟ້າ (ໃສ່ຜົມ)</t>
  </si>
  <si>
    <t>ອາຫານຜົມຮວງເຂົ້າ (ໃສ່ຜົມ)</t>
  </si>
  <si>
    <t>ນ້ຳຢາດັດຜົມ</t>
  </si>
  <si>
    <t>ຊຸດ/ຄັ້ງ</t>
  </si>
  <si>
    <t>ເຈ້ຍດັດຜົມ</t>
  </si>
  <si>
    <t>ຕັບ/ຄັ້ງ</t>
  </si>
  <si>
    <t>30x2</t>
  </si>
  <si>
    <t>ນ້ຳຢາລ້າງເລັບ</t>
  </si>
  <si>
    <t>ຕະໄບຖູເລັບ</t>
  </si>
  <si>
    <t>ສີທາເລັບ</t>
  </si>
  <si>
    <t>ມີດຕັດໜັງ</t>
  </si>
  <si>
    <t>ສະບູ່</t>
  </si>
  <si>
    <t>ກີບປາກເປັດ</t>
  </si>
  <si>
    <t>ກີບດຳ (ສົ້ນມີດຸມ)</t>
  </si>
  <si>
    <t>ມັດ/ຄັ້ງ</t>
  </si>
  <si>
    <t>ຜ້າເຊັດຂົນໜູ</t>
  </si>
  <si>
    <t>ຫວີຫາງນ້ອຍ</t>
  </si>
  <si>
    <t>ຫວີຫາງໃຫ່ຍ</t>
  </si>
  <si>
    <t>ຫວີໄດ</t>
  </si>
  <si>
    <t>ຫວີສອຍ</t>
  </si>
  <si>
    <t>ມີດແຖ</t>
  </si>
  <si>
    <t>ແປ້ງທັບ</t>
  </si>
  <si>
    <t>ສໍແຕ້ມຄີ້ວ</t>
  </si>
  <si>
    <t>ສໍແຕ້ມຕາ</t>
  </si>
  <si>
    <t>ສໍແຕ້ມຂອບປາກ</t>
  </si>
  <si>
    <t>ສຳລີຖົງໃຫຍ່</t>
  </si>
  <si>
    <t>ຖົງ/ຄັ້ງ</t>
  </si>
  <si>
    <t>ຟອຍນວດໜ້າ</t>
  </si>
  <si>
    <t>ແຟບ</t>
  </si>
  <si>
    <t>ນ້ຳຢາປັບຜ້ານຸ້ມ</t>
  </si>
  <si>
    <t>ຟອຍແຕ່ງໜ້າ</t>
  </si>
  <si>
    <t>ນ້ຳຢາຢ້ອມສີຜົມ</t>
  </si>
  <si>
    <t>ຊອງ/ຄັ້ງ</t>
  </si>
  <si>
    <t>ຄີມຢືດຜົມ</t>
  </si>
  <si>
    <t>ມາດຂະລາ</t>
  </si>
  <si>
    <t>ໄອໄລເນີ</t>
  </si>
  <si>
    <t>ລິບສະຕິກ</t>
  </si>
  <si>
    <t>ສີຕາ</t>
  </si>
  <si>
    <t>ສີແກ້ມ</t>
  </si>
  <si>
    <t>ເຈັ້ຍເຫຼື້ອມ</t>
  </si>
  <si>
    <t>ຄີມຮອງພື້ນ</t>
  </si>
  <si>
    <t>ຊຸດນວດໜ້ານວນອານົງ</t>
  </si>
  <si>
    <t>ໂລຊັນເຊັດໜ້າ</t>
  </si>
  <si>
    <t>ຄີມບຳລຸງໜ້າ</t>
  </si>
  <si>
    <t>ແປ້ງຝຸ່ນ</t>
  </si>
  <si>
    <t>ຂົນຕາປອມ</t>
  </si>
  <si>
    <t>ມີດສອຍ</t>
  </si>
  <si>
    <t>ມີດຖາກ</t>
  </si>
  <si>
    <t>ນ້ຳຢາເຊັດເຄື່ອງສຳອາງ</t>
  </si>
  <si>
    <t>ເຄື່ອງໜີບຂົນຕາ (ດັດຂົນຕາ)</t>
  </si>
  <si>
    <t>ໝາກປັດເອ້ເກົ້າຜົມ</t>
  </si>
  <si>
    <t>ຫໍ່/ຄັ້ງ</t>
  </si>
  <si>
    <t>ຊ້ອງຜົມ (ຝ້າຍ)</t>
  </si>
  <si>
    <t>ແກນດັດຜົມກາງ</t>
  </si>
  <si>
    <t>ແກນດັດຜົມໃຫຍ່</t>
  </si>
  <si>
    <t>ດາງແຫນ້ອຍ</t>
  </si>
  <si>
    <t>ດາງແຫໃຫ່ຍ</t>
  </si>
  <si>
    <t>ມີດສັບແຂ້ວປາ</t>
  </si>
  <si>
    <t>ຕະໄບຄັດສົ້ນຕີນ</t>
  </si>
  <si>
    <t>ຊຸດຖ້ວຍຟອຍຢືດຍ້ອມ</t>
  </si>
  <si>
    <t>ກິບຟອຍໃຫຍ່</t>
  </si>
  <si>
    <t>ກິບຟອຍກາງ</t>
  </si>
  <si>
    <t>ກິບຟອຍນ້ອຍ</t>
  </si>
  <si>
    <t>ຟອຍສຳລັບແຕ້ມເລັບ</t>
  </si>
  <si>
    <t>ມີດຕັດເລັບ</t>
  </si>
  <si>
    <t>V</t>
  </si>
  <si>
    <t>ອຸປະໂພກເສີມສວຍໃຊ້ໃນເວລາລົງບ້ານ</t>
  </si>
  <si>
    <t>20x2</t>
  </si>
  <si>
    <t>ນ້ຳລ້າງເລັບ</t>
  </si>
  <si>
    <t>ລວມ I+II+III+IV+V</t>
  </si>
  <si>
    <t xml:space="preserve">    ຂຽນເປັນຕົວໜັງສື:  ໜື່ງຮ້ອຍເກົ້າສິບເອັດລ້ານ  ແປດແສນຊາວຫົກພັນກີບ.</t>
  </si>
  <si>
    <t xml:space="preserve">         ປະທານສະຫະພັນແມ່ຍິງແຂວງ                ຫົວໜ້າຂະແໜງພັດທະນາ            ການເງິນ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</si>
</sst>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Phetsarath OT"/>
    </font>
    <font>
      <b/>
      <sz val="14"/>
      <color theme="1"/>
      <name val="Phetsarath OT"/>
    </font>
    <font>
      <sz val="11"/>
      <color theme="1"/>
      <name val="Phetsarath OT"/>
    </font>
    <font>
      <b/>
      <sz val="12"/>
      <color theme="1"/>
      <name val="Phetsarath OT"/>
    </font>
    <font>
      <b/>
      <u/>
      <sz val="12"/>
      <color theme="1"/>
      <name val="Phetsarath OT"/>
    </font>
    <font>
      <b/>
      <u val="singleAccounting"/>
      <sz val="12"/>
      <color theme="1"/>
      <name val="Phetsarath OT"/>
    </font>
    <font>
      <sz val="12"/>
      <name val="Phetsarath OT"/>
    </font>
    <font>
      <sz val="14"/>
      <color theme="1"/>
      <name val="Phetsarath OT"/>
    </font>
    <font>
      <b/>
      <u/>
      <sz val="14"/>
      <name val="Phetsarath OT"/>
    </font>
    <font>
      <b/>
      <u val="singleAccounting"/>
      <sz val="14"/>
      <color theme="1"/>
      <name val="Phetsarath OT"/>
    </font>
    <font>
      <b/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187" fontId="5" fillId="0" borderId="1" xfId="1" applyNumberFormat="1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87" fontId="2" fillId="0" borderId="1" xfId="0" applyNumberFormat="1" applyFont="1" applyBorder="1"/>
    <xf numFmtId="187" fontId="2" fillId="0" borderId="1" xfId="1" applyNumberFormat="1" applyFont="1" applyBorder="1"/>
    <xf numFmtId="0" fontId="2" fillId="0" borderId="1" xfId="0" applyFont="1" applyBorder="1"/>
    <xf numFmtId="187" fontId="4" fillId="0" borderId="1" xfId="1" applyNumberFormat="1" applyFont="1" applyBorder="1"/>
    <xf numFmtId="187" fontId="5" fillId="0" borderId="1" xfId="1" applyNumberFormat="1" applyFont="1" applyBorder="1"/>
    <xf numFmtId="0" fontId="6" fillId="0" borderId="1" xfId="0" applyFont="1" applyBorder="1" applyAlignment="1">
      <alignment horizontal="center"/>
    </xf>
    <xf numFmtId="187" fontId="7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Fill="1" applyBorder="1"/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87" fontId="11" fillId="0" borderId="1" xfId="0" applyNumberFormat="1" applyFont="1" applyBorder="1"/>
    <xf numFmtId="187" fontId="12" fillId="0" borderId="0" xfId="0" applyNumberFormat="1" applyFont="1"/>
    <xf numFmtId="187" fontId="3" fillId="0" borderId="1" xfId="1" applyNumberFormat="1" applyFont="1" applyBorder="1"/>
    <xf numFmtId="187" fontId="2" fillId="0" borderId="1" xfId="1" applyNumberFormat="1" applyFont="1" applyFill="1" applyBorder="1"/>
    <xf numFmtId="0" fontId="2" fillId="0" borderId="1" xfId="0" applyFont="1" applyFill="1" applyBorder="1"/>
    <xf numFmtId="187" fontId="2" fillId="0" borderId="1" xfId="0" applyNumberFormat="1" applyFont="1" applyFill="1" applyBorder="1"/>
    <xf numFmtId="0" fontId="4" fillId="0" borderId="1" xfId="0" applyFont="1" applyFill="1" applyBorder="1"/>
    <xf numFmtId="187" fontId="5" fillId="0" borderId="1" xfId="0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9"/>
  <sheetViews>
    <sheetView tabSelected="1" workbookViewId="0">
      <selection activeCell="J19" sqref="J19"/>
    </sheetView>
  </sheetViews>
  <sheetFormatPr defaultRowHeight="14.25"/>
  <cols>
    <col min="1" max="1" width="6.375" customWidth="1"/>
    <col min="2" max="2" width="17.125" customWidth="1"/>
    <col min="3" max="3" width="11.25" bestFit="1" customWidth="1"/>
    <col min="5" max="5" width="11.75" customWidth="1"/>
    <col min="6" max="6" width="17.625" customWidth="1"/>
  </cols>
  <sheetData>
    <row r="1" spans="1:7" ht="21.75" customHeight="1"/>
    <row r="5" spans="1:7" ht="20.25">
      <c r="A5" s="34" t="s">
        <v>0</v>
      </c>
      <c r="B5" s="34"/>
      <c r="C5" s="34"/>
      <c r="D5" s="34"/>
      <c r="E5" s="34"/>
      <c r="F5" s="34"/>
      <c r="G5" s="34"/>
    </row>
    <row r="6" spans="1:7" ht="20.25">
      <c r="A6" s="34" t="s">
        <v>1</v>
      </c>
      <c r="B6" s="34"/>
      <c r="C6" s="34"/>
      <c r="D6" s="34"/>
      <c r="E6" s="34"/>
      <c r="F6" s="34"/>
      <c r="G6" s="34"/>
    </row>
    <row r="7" spans="1:7" ht="20.25">
      <c r="A7" s="35" t="s">
        <v>2</v>
      </c>
      <c r="B7" s="35"/>
      <c r="C7" s="1"/>
      <c r="D7" s="2"/>
      <c r="E7" s="3" t="s">
        <v>3</v>
      </c>
      <c r="F7" s="3"/>
      <c r="G7" s="3"/>
    </row>
    <row r="8" spans="1:7" ht="20.25">
      <c r="A8" s="2"/>
      <c r="B8" s="2"/>
      <c r="C8" s="2"/>
      <c r="D8" s="2"/>
      <c r="E8" s="3" t="s">
        <v>4</v>
      </c>
      <c r="F8" s="3"/>
      <c r="G8" s="3"/>
    </row>
    <row r="9" spans="1:7" ht="23.25">
      <c r="A9" s="36" t="s">
        <v>5</v>
      </c>
      <c r="B9" s="36"/>
      <c r="C9" s="36"/>
      <c r="D9" s="36"/>
      <c r="E9" s="36"/>
      <c r="F9" s="36"/>
      <c r="G9" s="4"/>
    </row>
    <row r="10" spans="1:7" ht="23.25">
      <c r="A10" s="36" t="s">
        <v>6</v>
      </c>
      <c r="B10" s="36"/>
      <c r="C10" s="36"/>
      <c r="D10" s="36"/>
      <c r="E10" s="36"/>
      <c r="F10" s="36"/>
      <c r="G10" s="4"/>
    </row>
    <row r="11" spans="1:7" ht="20.25">
      <c r="A11" s="5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6" t="s">
        <v>13</v>
      </c>
    </row>
    <row r="12" spans="1:7" ht="20.25">
      <c r="A12" s="5" t="s">
        <v>14</v>
      </c>
      <c r="B12" s="5" t="s">
        <v>15</v>
      </c>
      <c r="C12" s="5"/>
      <c r="D12" s="7"/>
      <c r="E12" s="7"/>
      <c r="F12" s="8">
        <f>F13+F14+F15+F16+F17+F18+F19+F20+F21</f>
        <v>159360000</v>
      </c>
      <c r="G12" s="9"/>
    </row>
    <row r="13" spans="1:7" ht="20.25">
      <c r="A13" s="7">
        <v>1</v>
      </c>
      <c r="B13" s="10" t="s">
        <v>16</v>
      </c>
      <c r="C13" s="10" t="s">
        <v>17</v>
      </c>
      <c r="D13" s="11" t="s">
        <v>18</v>
      </c>
      <c r="E13" s="12">
        <v>40000</v>
      </c>
      <c r="F13" s="13">
        <f>E13*2*420</f>
        <v>33600000</v>
      </c>
      <c r="G13" s="9"/>
    </row>
    <row r="14" spans="1:7" ht="20.25">
      <c r="A14" s="7">
        <v>2</v>
      </c>
      <c r="B14" s="14" t="s">
        <v>19</v>
      </c>
      <c r="C14" s="14" t="s">
        <v>20</v>
      </c>
      <c r="D14" s="7" t="s">
        <v>21</v>
      </c>
      <c r="E14" s="12">
        <v>50000</v>
      </c>
      <c r="F14" s="13">
        <f>E14*2*90*10</f>
        <v>90000000</v>
      </c>
      <c r="G14" s="9"/>
    </row>
    <row r="15" spans="1:7" ht="20.25">
      <c r="A15" s="7">
        <v>3</v>
      </c>
      <c r="B15" s="14" t="s">
        <v>22</v>
      </c>
      <c r="C15" s="14" t="s">
        <v>23</v>
      </c>
      <c r="D15" s="7" t="s">
        <v>24</v>
      </c>
      <c r="E15" s="12">
        <v>420000</v>
      </c>
      <c r="F15" s="13">
        <f>E15*2*3*3</f>
        <v>7560000</v>
      </c>
      <c r="G15" s="9"/>
    </row>
    <row r="16" spans="1:7" ht="20.25">
      <c r="A16" s="7">
        <v>4</v>
      </c>
      <c r="B16" s="14" t="s">
        <v>25</v>
      </c>
      <c r="C16" s="14" t="s">
        <v>23</v>
      </c>
      <c r="D16" s="7" t="s">
        <v>24</v>
      </c>
      <c r="E16" s="12">
        <v>500000</v>
      </c>
      <c r="F16" s="13">
        <f>E16*2*3*3</f>
        <v>9000000</v>
      </c>
      <c r="G16" s="9"/>
    </row>
    <row r="17" spans="1:7" ht="20.25">
      <c r="A17" s="7">
        <v>5</v>
      </c>
      <c r="B17" s="14" t="s">
        <v>26</v>
      </c>
      <c r="C17" s="14" t="s">
        <v>27</v>
      </c>
      <c r="D17" s="7" t="s">
        <v>28</v>
      </c>
      <c r="E17" s="12">
        <v>1000000</v>
      </c>
      <c r="F17" s="13">
        <f>E17*2*3</f>
        <v>6000000</v>
      </c>
      <c r="G17" s="9"/>
    </row>
    <row r="18" spans="1:7" ht="20.25">
      <c r="A18" s="7">
        <v>6</v>
      </c>
      <c r="B18" s="14" t="s">
        <v>29</v>
      </c>
      <c r="C18" s="14" t="s">
        <v>30</v>
      </c>
      <c r="D18" s="11" t="s">
        <v>31</v>
      </c>
      <c r="E18" s="15">
        <v>30000</v>
      </c>
      <c r="F18" s="15">
        <f>E18*2*3*10</f>
        <v>1800000</v>
      </c>
      <c r="G18" s="9"/>
    </row>
    <row r="19" spans="1:7" ht="20.25">
      <c r="A19" s="7">
        <v>7</v>
      </c>
      <c r="B19" s="14" t="s">
        <v>32</v>
      </c>
      <c r="C19" s="14" t="s">
        <v>30</v>
      </c>
      <c r="D19" s="11" t="s">
        <v>31</v>
      </c>
      <c r="E19" s="13">
        <v>40000</v>
      </c>
      <c r="F19" s="13">
        <f>E19*2*3*10</f>
        <v>2400000</v>
      </c>
      <c r="G19" s="9"/>
    </row>
    <row r="20" spans="1:7" ht="20.25">
      <c r="A20" s="7">
        <v>8</v>
      </c>
      <c r="B20" s="14" t="s">
        <v>33</v>
      </c>
      <c r="C20" s="14" t="s">
        <v>34</v>
      </c>
      <c r="D20" s="7">
        <v>2</v>
      </c>
      <c r="E20" s="13">
        <v>500000</v>
      </c>
      <c r="F20" s="13">
        <f>E20*2</f>
        <v>1000000</v>
      </c>
      <c r="G20" s="9"/>
    </row>
    <row r="21" spans="1:7" ht="20.25">
      <c r="A21" s="7">
        <v>9</v>
      </c>
      <c r="B21" s="14" t="s">
        <v>35</v>
      </c>
      <c r="C21" s="14" t="s">
        <v>36</v>
      </c>
      <c r="D21" s="7" t="s">
        <v>37</v>
      </c>
      <c r="E21" s="13">
        <v>400000</v>
      </c>
      <c r="F21" s="13">
        <f>E21*2*10</f>
        <v>8000000</v>
      </c>
      <c r="G21" s="9"/>
    </row>
    <row r="22" spans="1:7" ht="20.25">
      <c r="A22" s="5" t="s">
        <v>38</v>
      </c>
      <c r="B22" s="6" t="s">
        <v>39</v>
      </c>
      <c r="C22" s="6"/>
      <c r="D22" s="7"/>
      <c r="E22" s="12"/>
      <c r="F22" s="16">
        <f>F24+F25+F26+F27+F28+F29+F30+F31+F32+F33+F34</f>
        <v>2040000</v>
      </c>
      <c r="G22" s="9"/>
    </row>
    <row r="23" spans="1:7" ht="20.25">
      <c r="A23" s="7">
        <v>1</v>
      </c>
      <c r="B23" s="14" t="s">
        <v>40</v>
      </c>
      <c r="C23" s="14" t="s">
        <v>41</v>
      </c>
      <c r="D23" s="7">
        <v>2</v>
      </c>
      <c r="E23" s="12">
        <v>0</v>
      </c>
      <c r="F23" s="13"/>
      <c r="G23" s="9"/>
    </row>
    <row r="24" spans="1:7" ht="20.25">
      <c r="A24" s="7">
        <v>2</v>
      </c>
      <c r="B24" s="14" t="s">
        <v>42</v>
      </c>
      <c r="C24" s="14" t="s">
        <v>41</v>
      </c>
      <c r="D24" s="7" t="s">
        <v>43</v>
      </c>
      <c r="E24" s="12">
        <v>35000</v>
      </c>
      <c r="F24" s="13">
        <f>E24*2*1</f>
        <v>70000</v>
      </c>
      <c r="G24" s="9"/>
    </row>
    <row r="25" spans="1:7" ht="20.25">
      <c r="A25" s="7">
        <v>3</v>
      </c>
      <c r="B25" s="14" t="s">
        <v>44</v>
      </c>
      <c r="C25" s="14" t="s">
        <v>41</v>
      </c>
      <c r="D25" s="7" t="s">
        <v>43</v>
      </c>
      <c r="E25" s="12">
        <v>50000</v>
      </c>
      <c r="F25" s="13">
        <f>E25*2*1</f>
        <v>100000</v>
      </c>
      <c r="G25" s="9"/>
    </row>
    <row r="26" spans="1:7" ht="20.25">
      <c r="A26" s="7">
        <v>4</v>
      </c>
      <c r="B26" s="14" t="s">
        <v>45</v>
      </c>
      <c r="C26" s="14" t="s">
        <v>41</v>
      </c>
      <c r="D26" s="7" t="s">
        <v>43</v>
      </c>
      <c r="E26" s="12">
        <v>55000</v>
      </c>
      <c r="F26" s="13">
        <f>E26*2*1</f>
        <v>110000</v>
      </c>
      <c r="G26" s="9"/>
    </row>
    <row r="27" spans="1:7" ht="20.25">
      <c r="A27" s="7">
        <v>5</v>
      </c>
      <c r="B27" s="14" t="s">
        <v>46</v>
      </c>
      <c r="C27" s="14" t="s">
        <v>41</v>
      </c>
      <c r="D27" s="7" t="s">
        <v>47</v>
      </c>
      <c r="E27" s="12">
        <v>55000</v>
      </c>
      <c r="F27" s="13">
        <f>E27*2*2</f>
        <v>220000</v>
      </c>
      <c r="G27" s="9"/>
    </row>
    <row r="28" spans="1:7" ht="20.25">
      <c r="A28" s="7">
        <v>6</v>
      </c>
      <c r="B28" s="14" t="s">
        <v>48</v>
      </c>
      <c r="C28" s="14" t="s">
        <v>41</v>
      </c>
      <c r="D28" s="7" t="s">
        <v>47</v>
      </c>
      <c r="E28" s="12">
        <v>60000</v>
      </c>
      <c r="F28" s="13">
        <f>E28*2*2</f>
        <v>240000</v>
      </c>
      <c r="G28" s="9"/>
    </row>
    <row r="29" spans="1:7" ht="20.25">
      <c r="A29" s="7">
        <v>7</v>
      </c>
      <c r="B29" s="14" t="s">
        <v>49</v>
      </c>
      <c r="C29" s="14" t="s">
        <v>41</v>
      </c>
      <c r="D29" s="7" t="s">
        <v>47</v>
      </c>
      <c r="E29" s="12">
        <v>70000</v>
      </c>
      <c r="F29" s="13">
        <f>E29*2*2</f>
        <v>280000</v>
      </c>
      <c r="G29" s="9"/>
    </row>
    <row r="30" spans="1:7" ht="20.25">
      <c r="A30" s="7">
        <v>8</v>
      </c>
      <c r="B30" s="14" t="s">
        <v>50</v>
      </c>
      <c r="C30" s="14" t="s">
        <v>41</v>
      </c>
      <c r="D30" s="7" t="s">
        <v>47</v>
      </c>
      <c r="E30" s="12">
        <v>95000</v>
      </c>
      <c r="F30" s="13">
        <f>E30*2*2</f>
        <v>380000</v>
      </c>
      <c r="G30" s="9"/>
    </row>
    <row r="31" spans="1:7" ht="20.25">
      <c r="A31" s="7">
        <v>9</v>
      </c>
      <c r="B31" s="14" t="s">
        <v>51</v>
      </c>
      <c r="C31" s="14" t="s">
        <v>41</v>
      </c>
      <c r="D31" s="7" t="s">
        <v>43</v>
      </c>
      <c r="E31" s="12">
        <v>30000</v>
      </c>
      <c r="F31" s="13">
        <f>E31*2*1</f>
        <v>60000</v>
      </c>
      <c r="G31" s="9"/>
    </row>
    <row r="32" spans="1:7" ht="20.25">
      <c r="A32" s="7">
        <v>10</v>
      </c>
      <c r="B32" s="14" t="s">
        <v>52</v>
      </c>
      <c r="C32" s="14" t="s">
        <v>41</v>
      </c>
      <c r="D32" s="7" t="s">
        <v>47</v>
      </c>
      <c r="E32" s="12">
        <v>35000</v>
      </c>
      <c r="F32" s="13">
        <f>E32*2*2</f>
        <v>140000</v>
      </c>
      <c r="G32" s="9"/>
    </row>
    <row r="33" spans="1:7" ht="20.25">
      <c r="A33" s="7">
        <v>11</v>
      </c>
      <c r="B33" s="14" t="s">
        <v>53</v>
      </c>
      <c r="C33" s="14" t="s">
        <v>41</v>
      </c>
      <c r="D33" s="7" t="s">
        <v>47</v>
      </c>
      <c r="E33" s="12">
        <v>45000</v>
      </c>
      <c r="F33" s="13">
        <f>E33*2*2</f>
        <v>180000</v>
      </c>
      <c r="G33" s="9"/>
    </row>
    <row r="34" spans="1:7" ht="20.25">
      <c r="A34" s="7">
        <v>12</v>
      </c>
      <c r="B34" s="14" t="s">
        <v>54</v>
      </c>
      <c r="C34" s="14" t="s">
        <v>41</v>
      </c>
      <c r="D34" s="7" t="s">
        <v>47</v>
      </c>
      <c r="E34" s="12">
        <v>65000</v>
      </c>
      <c r="F34" s="13">
        <f>E34*2*2</f>
        <v>260000</v>
      </c>
      <c r="G34" s="9"/>
    </row>
    <row r="35" spans="1:7" ht="22.5">
      <c r="A35" s="5" t="s">
        <v>55</v>
      </c>
      <c r="B35" s="17" t="s">
        <v>56</v>
      </c>
      <c r="C35" s="17"/>
      <c r="D35" s="14"/>
      <c r="E35" s="18"/>
      <c r="F35" s="16">
        <f>F36+F37+F38+F39+F40+F41+F42+F43+F44+F45+F46+F47+F48+F49+F50+F51+F52+F53+F54+F55+F56</f>
        <v>8092000</v>
      </c>
      <c r="G35" s="9"/>
    </row>
    <row r="36" spans="1:7" ht="20.25">
      <c r="A36" s="7">
        <v>1</v>
      </c>
      <c r="B36" s="14" t="s">
        <v>57</v>
      </c>
      <c r="C36" s="14" t="s">
        <v>58</v>
      </c>
      <c r="D36" s="7" t="s">
        <v>37</v>
      </c>
      <c r="E36" s="13">
        <v>15000</v>
      </c>
      <c r="F36" s="12">
        <f>E36*2*10</f>
        <v>300000</v>
      </c>
      <c r="G36" s="9"/>
    </row>
    <row r="37" spans="1:7" ht="20.25">
      <c r="A37" s="7">
        <v>2</v>
      </c>
      <c r="B37" s="14" t="s">
        <v>59</v>
      </c>
      <c r="C37" s="14" t="s">
        <v>60</v>
      </c>
      <c r="D37" s="7" t="s">
        <v>43</v>
      </c>
      <c r="E37" s="13">
        <v>20000</v>
      </c>
      <c r="F37" s="12">
        <f>E37*2*1</f>
        <v>40000</v>
      </c>
      <c r="G37" s="9"/>
    </row>
    <row r="38" spans="1:7" ht="20.25">
      <c r="A38" s="7">
        <v>3</v>
      </c>
      <c r="B38" s="14" t="s">
        <v>61</v>
      </c>
      <c r="C38" s="14" t="s">
        <v>62</v>
      </c>
      <c r="D38" s="7" t="s">
        <v>37</v>
      </c>
      <c r="E38" s="13">
        <v>1000</v>
      </c>
      <c r="F38" s="12">
        <f>E38*2*10</f>
        <v>20000</v>
      </c>
      <c r="G38" s="9"/>
    </row>
    <row r="39" spans="1:7" ht="20.25">
      <c r="A39" s="7">
        <v>4</v>
      </c>
      <c r="B39" s="14" t="s">
        <v>63</v>
      </c>
      <c r="C39" s="14" t="s">
        <v>60</v>
      </c>
      <c r="D39" s="7" t="s">
        <v>43</v>
      </c>
      <c r="E39" s="13">
        <v>38000</v>
      </c>
      <c r="F39" s="12">
        <f>E39*2*1</f>
        <v>76000</v>
      </c>
      <c r="G39" s="9"/>
    </row>
    <row r="40" spans="1:7" ht="20.25">
      <c r="A40" s="7">
        <v>5</v>
      </c>
      <c r="B40" s="14" t="s">
        <v>64</v>
      </c>
      <c r="C40" s="14" t="s">
        <v>60</v>
      </c>
      <c r="D40" s="7" t="s">
        <v>43</v>
      </c>
      <c r="E40" s="13">
        <v>38000</v>
      </c>
      <c r="F40" s="13">
        <f>E40*2*1</f>
        <v>76000</v>
      </c>
      <c r="G40" s="9"/>
    </row>
    <row r="41" spans="1:7" ht="20.25">
      <c r="A41" s="7">
        <v>6</v>
      </c>
      <c r="B41" s="14" t="s">
        <v>65</v>
      </c>
      <c r="C41" s="14" t="s">
        <v>66</v>
      </c>
      <c r="D41" s="7" t="s">
        <v>43</v>
      </c>
      <c r="E41" s="12">
        <v>150000</v>
      </c>
      <c r="F41" s="13">
        <f>E41*2*1</f>
        <v>300000</v>
      </c>
      <c r="G41" s="9"/>
    </row>
    <row r="42" spans="1:7" ht="20.25">
      <c r="A42" s="7">
        <v>7</v>
      </c>
      <c r="B42" s="14" t="s">
        <v>67</v>
      </c>
      <c r="C42" s="14" t="s">
        <v>68</v>
      </c>
      <c r="D42" s="7" t="s">
        <v>47</v>
      </c>
      <c r="E42" s="13">
        <v>10000</v>
      </c>
      <c r="F42" s="12">
        <f>E42*2*2</f>
        <v>40000</v>
      </c>
      <c r="G42" s="9"/>
    </row>
    <row r="43" spans="1:7" ht="20.25">
      <c r="A43" s="7">
        <v>8</v>
      </c>
      <c r="B43" s="14" t="s">
        <v>69</v>
      </c>
      <c r="C43" s="14" t="s">
        <v>70</v>
      </c>
      <c r="D43" s="7" t="s">
        <v>47</v>
      </c>
      <c r="E43" s="13">
        <v>20000</v>
      </c>
      <c r="F43" s="12">
        <f>E43*2*2</f>
        <v>80000</v>
      </c>
      <c r="G43" s="9"/>
    </row>
    <row r="44" spans="1:7" ht="20.25">
      <c r="A44" s="7">
        <v>9</v>
      </c>
      <c r="B44" s="14" t="s">
        <v>71</v>
      </c>
      <c r="C44" s="14" t="s">
        <v>72</v>
      </c>
      <c r="D44" s="7" t="s">
        <v>43</v>
      </c>
      <c r="E44" s="13">
        <v>10000</v>
      </c>
      <c r="F44" s="12">
        <f>E44*2*1</f>
        <v>20000</v>
      </c>
      <c r="G44" s="9"/>
    </row>
    <row r="45" spans="1:7" ht="20.25">
      <c r="A45" s="7">
        <v>10</v>
      </c>
      <c r="B45" s="14" t="s">
        <v>73</v>
      </c>
      <c r="C45" s="14" t="s">
        <v>68</v>
      </c>
      <c r="D45" s="7" t="s">
        <v>47</v>
      </c>
      <c r="E45" s="13">
        <v>380000</v>
      </c>
      <c r="F45" s="12">
        <f>E45*2*2</f>
        <v>1520000</v>
      </c>
      <c r="G45" s="9"/>
    </row>
    <row r="46" spans="1:7" ht="20.25">
      <c r="A46" s="7">
        <v>11</v>
      </c>
      <c r="B46" s="14" t="s">
        <v>74</v>
      </c>
      <c r="C46" s="14" t="s">
        <v>68</v>
      </c>
      <c r="D46" s="19" t="s">
        <v>47</v>
      </c>
      <c r="E46" s="13">
        <v>320000</v>
      </c>
      <c r="F46" s="12">
        <f>E46*2*2</f>
        <v>1280000</v>
      </c>
      <c r="G46" s="9"/>
    </row>
    <row r="47" spans="1:7" ht="20.25">
      <c r="A47" s="7">
        <v>12</v>
      </c>
      <c r="B47" s="14" t="s">
        <v>75</v>
      </c>
      <c r="C47" s="14" t="s">
        <v>68</v>
      </c>
      <c r="D47" s="19" t="s">
        <v>47</v>
      </c>
      <c r="E47" s="13">
        <v>70000</v>
      </c>
      <c r="F47" s="12">
        <f>E47*2*2</f>
        <v>280000</v>
      </c>
      <c r="G47" s="9"/>
    </row>
    <row r="48" spans="1:7" ht="20.25">
      <c r="A48" s="7">
        <v>13</v>
      </c>
      <c r="B48" s="14" t="s">
        <v>76</v>
      </c>
      <c r="C48" s="14" t="s">
        <v>68</v>
      </c>
      <c r="D48" s="19" t="s">
        <v>43</v>
      </c>
      <c r="E48" s="13">
        <v>350000</v>
      </c>
      <c r="F48" s="12">
        <f>E48*2*1</f>
        <v>700000</v>
      </c>
      <c r="G48" s="9"/>
    </row>
    <row r="49" spans="1:7" ht="20.25">
      <c r="A49" s="7">
        <v>14</v>
      </c>
      <c r="B49" s="14" t="s">
        <v>77</v>
      </c>
      <c r="C49" s="14" t="s">
        <v>78</v>
      </c>
      <c r="D49" s="19" t="s">
        <v>79</v>
      </c>
      <c r="E49" s="13">
        <v>40000</v>
      </c>
      <c r="F49" s="12">
        <f>E49*2*4</f>
        <v>320000</v>
      </c>
      <c r="G49" s="9"/>
    </row>
    <row r="50" spans="1:7" ht="20.25">
      <c r="A50" s="7">
        <v>15</v>
      </c>
      <c r="B50" s="14" t="s">
        <v>80</v>
      </c>
      <c r="C50" s="14" t="s">
        <v>78</v>
      </c>
      <c r="D50" s="19" t="s">
        <v>81</v>
      </c>
      <c r="E50" s="13">
        <v>45000</v>
      </c>
      <c r="F50" s="12">
        <f>E50*2*5</f>
        <v>450000</v>
      </c>
      <c r="G50" s="9"/>
    </row>
    <row r="51" spans="1:7" ht="20.25">
      <c r="A51" s="7">
        <v>16</v>
      </c>
      <c r="B51" s="14" t="s">
        <v>82</v>
      </c>
      <c r="C51" s="14" t="s">
        <v>78</v>
      </c>
      <c r="D51" s="19" t="s">
        <v>81</v>
      </c>
      <c r="E51" s="13">
        <v>29000</v>
      </c>
      <c r="F51" s="12">
        <f>E51*2*5</f>
        <v>290000</v>
      </c>
      <c r="G51" s="9"/>
    </row>
    <row r="52" spans="1:7" ht="20.25">
      <c r="A52" s="7">
        <v>17</v>
      </c>
      <c r="B52" s="14" t="s">
        <v>83</v>
      </c>
      <c r="C52" s="14" t="s">
        <v>78</v>
      </c>
      <c r="D52" s="19" t="s">
        <v>79</v>
      </c>
      <c r="E52" s="13">
        <v>15000</v>
      </c>
      <c r="F52" s="12">
        <f>E52*2*4</f>
        <v>120000</v>
      </c>
      <c r="G52" s="9"/>
    </row>
    <row r="53" spans="1:7" ht="20.25">
      <c r="A53" s="7">
        <v>18</v>
      </c>
      <c r="B53" s="14" t="s">
        <v>84</v>
      </c>
      <c r="C53" s="14" t="s">
        <v>68</v>
      </c>
      <c r="D53" s="19" t="s">
        <v>81</v>
      </c>
      <c r="E53" s="13">
        <v>70000</v>
      </c>
      <c r="F53" s="12">
        <f>E53*2*5</f>
        <v>700000</v>
      </c>
      <c r="G53" s="9"/>
    </row>
    <row r="54" spans="1:7" ht="20.25">
      <c r="A54" s="7">
        <v>19</v>
      </c>
      <c r="B54" s="14" t="s">
        <v>85</v>
      </c>
      <c r="C54" s="14" t="s">
        <v>68</v>
      </c>
      <c r="D54" s="19" t="s">
        <v>81</v>
      </c>
      <c r="E54" s="13">
        <v>18000</v>
      </c>
      <c r="F54" s="12">
        <f>E54*2*5</f>
        <v>180000</v>
      </c>
      <c r="G54" s="9"/>
    </row>
    <row r="55" spans="1:7" ht="20.25">
      <c r="A55" s="7">
        <v>20</v>
      </c>
      <c r="B55" s="14" t="s">
        <v>86</v>
      </c>
      <c r="C55" s="14" t="s">
        <v>87</v>
      </c>
      <c r="D55" s="7" t="s">
        <v>37</v>
      </c>
      <c r="E55" s="12">
        <v>15000</v>
      </c>
      <c r="F55" s="13">
        <f>E55*2*10</f>
        <v>300000</v>
      </c>
      <c r="G55" s="9"/>
    </row>
    <row r="56" spans="1:7" ht="20.25">
      <c r="A56" s="7">
        <v>21</v>
      </c>
      <c r="B56" s="20" t="s">
        <v>88</v>
      </c>
      <c r="C56" s="20" t="s">
        <v>58</v>
      </c>
      <c r="D56" s="7" t="s">
        <v>37</v>
      </c>
      <c r="E56" s="12">
        <v>50000</v>
      </c>
      <c r="F56" s="13">
        <f>E56*2*10</f>
        <v>1000000</v>
      </c>
      <c r="G56" s="9"/>
    </row>
    <row r="57" spans="1:7" ht="25.5">
      <c r="A57" s="21" t="s">
        <v>89</v>
      </c>
      <c r="B57" s="22" t="s">
        <v>90</v>
      </c>
      <c r="C57" s="22"/>
      <c r="D57" s="21"/>
      <c r="E57" s="23"/>
      <c r="F57" s="24">
        <f>F58+F59+F60+F61+F62+F63+F64+F65+F66+F67+F68+F69+F70+F71+F72+F73+F74+F75+F76+F77+F78+F79+F80+F81+F82+F83+F84+F85+F86+F87+F88+F89+F90+F91+F92+F93+F94+F95+F96+F97+F98+F99+F100+F101+F102+F107+F108+F109+F110+F111+F112+F113+F114+F115+F116+F117+F118+F119+F103+F104+F105+F106+F120+F121+F122+F123+F124</f>
        <v>21824000</v>
      </c>
      <c r="G57" s="25"/>
    </row>
    <row r="58" spans="1:7" ht="20.25">
      <c r="A58" s="7">
        <v>1</v>
      </c>
      <c r="B58" s="14" t="s">
        <v>91</v>
      </c>
      <c r="C58" s="14" t="s">
        <v>92</v>
      </c>
      <c r="D58" s="7" t="s">
        <v>79</v>
      </c>
      <c r="E58" s="13">
        <v>38000</v>
      </c>
      <c r="F58" s="12">
        <f>E58*2*4</f>
        <v>304000</v>
      </c>
      <c r="G58" s="13"/>
    </row>
    <row r="59" spans="1:7" ht="20.25">
      <c r="A59" s="7">
        <v>2</v>
      </c>
      <c r="B59" s="14" t="s">
        <v>93</v>
      </c>
      <c r="C59" s="14" t="s">
        <v>94</v>
      </c>
      <c r="D59" s="7" t="s">
        <v>95</v>
      </c>
      <c r="E59" s="13">
        <v>5000</v>
      </c>
      <c r="F59" s="12">
        <f>E59*2*15</f>
        <v>150000</v>
      </c>
      <c r="G59" s="13"/>
    </row>
    <row r="60" spans="1:7" ht="20.25">
      <c r="A60" s="7">
        <v>3</v>
      </c>
      <c r="B60" s="14" t="s">
        <v>96</v>
      </c>
      <c r="C60" s="14" t="s">
        <v>60</v>
      </c>
      <c r="D60" s="7" t="s">
        <v>81</v>
      </c>
      <c r="E60" s="13">
        <v>25000</v>
      </c>
      <c r="F60" s="12">
        <f>E60*2*5</f>
        <v>250000</v>
      </c>
      <c r="G60" s="13"/>
    </row>
    <row r="61" spans="1:7" ht="20.25">
      <c r="A61" s="7">
        <v>4</v>
      </c>
      <c r="B61" s="14" t="s">
        <v>97</v>
      </c>
      <c r="C61" s="14" t="s">
        <v>68</v>
      </c>
      <c r="D61" s="7" t="s">
        <v>47</v>
      </c>
      <c r="E61" s="13">
        <v>20000</v>
      </c>
      <c r="F61" s="12">
        <f>E61*2*2</f>
        <v>80000</v>
      </c>
      <c r="G61" s="13"/>
    </row>
    <row r="62" spans="1:7" ht="20.25">
      <c r="A62" s="7">
        <v>5</v>
      </c>
      <c r="B62" s="14" t="s">
        <v>98</v>
      </c>
      <c r="C62" s="14" t="s">
        <v>68</v>
      </c>
      <c r="D62" s="7" t="s">
        <v>79</v>
      </c>
      <c r="E62" s="13">
        <v>15000</v>
      </c>
      <c r="F62" s="12">
        <f>E62*2*4</f>
        <v>120000</v>
      </c>
      <c r="G62" s="13"/>
    </row>
    <row r="63" spans="1:7" ht="20.25">
      <c r="A63" s="7">
        <v>6</v>
      </c>
      <c r="B63" s="14" t="s">
        <v>99</v>
      </c>
      <c r="C63" s="14" t="s">
        <v>60</v>
      </c>
      <c r="D63" s="7" t="s">
        <v>47</v>
      </c>
      <c r="E63" s="13">
        <v>10000</v>
      </c>
      <c r="F63" s="12">
        <f>E63*2*2</f>
        <v>40000</v>
      </c>
      <c r="G63" s="13"/>
    </row>
    <row r="64" spans="1:7" ht="20.25">
      <c r="A64" s="7">
        <v>7</v>
      </c>
      <c r="B64" s="14" t="s">
        <v>100</v>
      </c>
      <c r="C64" s="14" t="s">
        <v>92</v>
      </c>
      <c r="D64" s="7" t="s">
        <v>47</v>
      </c>
      <c r="E64" s="13">
        <v>10000</v>
      </c>
      <c r="F64" s="12">
        <f>E64*2*2</f>
        <v>40000</v>
      </c>
      <c r="G64" s="13"/>
    </row>
    <row r="65" spans="1:7" ht="20.25">
      <c r="A65" s="7">
        <v>8</v>
      </c>
      <c r="B65" s="14" t="s">
        <v>101</v>
      </c>
      <c r="C65" s="14" t="s">
        <v>92</v>
      </c>
      <c r="D65" s="7" t="s">
        <v>28</v>
      </c>
      <c r="E65" s="13">
        <v>35000</v>
      </c>
      <c r="F65" s="12">
        <f>E65*2*3</f>
        <v>210000</v>
      </c>
      <c r="G65" s="13"/>
    </row>
    <row r="66" spans="1:7" ht="20.25">
      <c r="A66" s="7">
        <v>9</v>
      </c>
      <c r="B66" s="14" t="s">
        <v>102</v>
      </c>
      <c r="C66" s="14" t="s">
        <v>92</v>
      </c>
      <c r="D66" s="7" t="s">
        <v>28</v>
      </c>
      <c r="E66" s="13">
        <v>10000</v>
      </c>
      <c r="F66" s="12">
        <f>E66*2*3</f>
        <v>60000</v>
      </c>
      <c r="G66" s="13"/>
    </row>
    <row r="67" spans="1:7" ht="20.25">
      <c r="A67" s="7">
        <v>10</v>
      </c>
      <c r="B67" s="14" t="s">
        <v>103</v>
      </c>
      <c r="C67" s="14" t="s">
        <v>92</v>
      </c>
      <c r="D67" s="7" t="s">
        <v>28</v>
      </c>
      <c r="E67" s="13">
        <v>12000</v>
      </c>
      <c r="F67" s="12">
        <f>E67*2*3</f>
        <v>72000</v>
      </c>
      <c r="G67" s="13"/>
    </row>
    <row r="68" spans="1:7" ht="20.25">
      <c r="A68" s="7">
        <v>11</v>
      </c>
      <c r="B68" s="14" t="s">
        <v>104</v>
      </c>
      <c r="C68" s="14" t="s">
        <v>60</v>
      </c>
      <c r="D68" s="7" t="s">
        <v>28</v>
      </c>
      <c r="E68" s="13">
        <v>18000</v>
      </c>
      <c r="F68" s="12">
        <f>E68*2*3</f>
        <v>108000</v>
      </c>
      <c r="G68" s="13"/>
    </row>
    <row r="69" spans="1:7" ht="20.25">
      <c r="A69" s="7">
        <v>12</v>
      </c>
      <c r="B69" s="14" t="s">
        <v>105</v>
      </c>
      <c r="C69" s="14" t="s">
        <v>106</v>
      </c>
      <c r="D69" s="7" t="s">
        <v>37</v>
      </c>
      <c r="E69" s="13">
        <v>20000</v>
      </c>
      <c r="F69" s="12">
        <f>E69*2*10</f>
        <v>400000</v>
      </c>
      <c r="G69" s="13"/>
    </row>
    <row r="70" spans="1:7" ht="20.25">
      <c r="A70" s="7">
        <v>13</v>
      </c>
      <c r="B70" s="14" t="s">
        <v>107</v>
      </c>
      <c r="C70" s="14" t="s">
        <v>108</v>
      </c>
      <c r="D70" s="7" t="s">
        <v>109</v>
      </c>
      <c r="E70" s="13">
        <v>5000</v>
      </c>
      <c r="F70" s="12">
        <f>E70*2*30</f>
        <v>300000</v>
      </c>
      <c r="G70" s="13"/>
    </row>
    <row r="71" spans="1:7" ht="20.25">
      <c r="A71" s="7">
        <v>14</v>
      </c>
      <c r="B71" s="14" t="s">
        <v>110</v>
      </c>
      <c r="C71" s="14" t="s">
        <v>92</v>
      </c>
      <c r="D71" s="7" t="s">
        <v>79</v>
      </c>
      <c r="E71" s="13">
        <v>20000</v>
      </c>
      <c r="F71" s="12">
        <f>E71*2*4</f>
        <v>160000</v>
      </c>
      <c r="G71" s="13"/>
    </row>
    <row r="72" spans="1:7" ht="20.25">
      <c r="A72" s="7">
        <v>15</v>
      </c>
      <c r="B72" s="14" t="s">
        <v>111</v>
      </c>
      <c r="C72" s="14" t="s">
        <v>68</v>
      </c>
      <c r="D72" s="7" t="s">
        <v>81</v>
      </c>
      <c r="E72" s="13">
        <v>15000</v>
      </c>
      <c r="F72" s="12">
        <f>E72*2*5</f>
        <v>150000</v>
      </c>
      <c r="G72" s="13"/>
    </row>
    <row r="73" spans="1:7" ht="20.25">
      <c r="A73" s="7">
        <v>16</v>
      </c>
      <c r="B73" s="14" t="s">
        <v>112</v>
      </c>
      <c r="C73" s="14" t="s">
        <v>60</v>
      </c>
      <c r="D73" s="7" t="s">
        <v>47</v>
      </c>
      <c r="E73" s="13">
        <v>25000</v>
      </c>
      <c r="F73" s="12">
        <f>E73*2*2</f>
        <v>100000</v>
      </c>
      <c r="G73" s="13"/>
    </row>
    <row r="74" spans="1:7" ht="20.25">
      <c r="A74" s="7">
        <v>17</v>
      </c>
      <c r="B74" s="14" t="s">
        <v>113</v>
      </c>
      <c r="C74" s="14" t="s">
        <v>68</v>
      </c>
      <c r="D74" s="7" t="s">
        <v>37</v>
      </c>
      <c r="E74" s="13">
        <v>39000</v>
      </c>
      <c r="F74" s="12">
        <f>E74*2*10</f>
        <v>780000</v>
      </c>
      <c r="G74" s="13"/>
    </row>
    <row r="75" spans="1:7" ht="20.25">
      <c r="A75" s="7">
        <v>18</v>
      </c>
      <c r="B75" s="14" t="s">
        <v>114</v>
      </c>
      <c r="C75" s="14" t="s">
        <v>94</v>
      </c>
      <c r="D75" s="7" t="s">
        <v>47</v>
      </c>
      <c r="E75" s="26">
        <v>10000</v>
      </c>
      <c r="F75" s="12">
        <f>E75*2*2</f>
        <v>40000</v>
      </c>
      <c r="G75" s="9"/>
    </row>
    <row r="76" spans="1:7" ht="20.25">
      <c r="A76" s="7">
        <v>19</v>
      </c>
      <c r="B76" s="14" t="s">
        <v>115</v>
      </c>
      <c r="C76" s="14" t="s">
        <v>94</v>
      </c>
      <c r="D76" s="7" t="s">
        <v>79</v>
      </c>
      <c r="E76" s="13">
        <v>20000</v>
      </c>
      <c r="F76" s="12">
        <f>E76*2*4</f>
        <v>160000</v>
      </c>
      <c r="G76" s="9"/>
    </row>
    <row r="77" spans="1:7" ht="20.25">
      <c r="A77" s="7">
        <v>20</v>
      </c>
      <c r="B77" s="14" t="s">
        <v>116</v>
      </c>
      <c r="C77" s="14" t="s">
        <v>117</v>
      </c>
      <c r="D77" s="7" t="s">
        <v>47</v>
      </c>
      <c r="E77" s="13">
        <v>60000</v>
      </c>
      <c r="F77" s="12">
        <f>E77*2*2</f>
        <v>240000</v>
      </c>
      <c r="G77" s="9"/>
    </row>
    <row r="78" spans="1:7" ht="20.25">
      <c r="A78" s="7">
        <v>21</v>
      </c>
      <c r="B78" s="14" t="s">
        <v>118</v>
      </c>
      <c r="C78" s="14" t="s">
        <v>94</v>
      </c>
      <c r="D78" s="7" t="s">
        <v>81</v>
      </c>
      <c r="E78" s="13">
        <v>125000</v>
      </c>
      <c r="F78" s="12">
        <f>E78*2*5</f>
        <v>1250000</v>
      </c>
      <c r="G78" s="9"/>
    </row>
    <row r="79" spans="1:7" ht="20.25">
      <c r="A79" s="7">
        <v>22</v>
      </c>
      <c r="B79" s="14" t="s">
        <v>119</v>
      </c>
      <c r="C79" s="14" t="s">
        <v>68</v>
      </c>
      <c r="D79" s="7" t="s">
        <v>81</v>
      </c>
      <c r="E79" s="13">
        <v>15000</v>
      </c>
      <c r="F79" s="12">
        <f>E79*2*5</f>
        <v>150000</v>
      </c>
      <c r="G79" s="9"/>
    </row>
    <row r="80" spans="1:7" ht="20.25">
      <c r="A80" s="7">
        <v>23</v>
      </c>
      <c r="B80" s="14" t="s">
        <v>120</v>
      </c>
      <c r="C80" s="14" t="s">
        <v>68</v>
      </c>
      <c r="D80" s="7" t="s">
        <v>81</v>
      </c>
      <c r="E80" s="13">
        <v>15000</v>
      </c>
      <c r="F80" s="12">
        <f>E80*2*5</f>
        <v>150000</v>
      </c>
      <c r="G80" s="9"/>
    </row>
    <row r="81" spans="1:7" ht="20.25">
      <c r="A81" s="7">
        <v>24</v>
      </c>
      <c r="B81" s="14" t="s">
        <v>121</v>
      </c>
      <c r="C81" s="14" t="s">
        <v>68</v>
      </c>
      <c r="D81" s="7" t="s">
        <v>81</v>
      </c>
      <c r="E81" s="13">
        <v>40000</v>
      </c>
      <c r="F81" s="12">
        <f>E81*2*5</f>
        <v>400000</v>
      </c>
      <c r="G81" s="9"/>
    </row>
    <row r="82" spans="1:7" ht="20.25">
      <c r="A82" s="7">
        <v>25</v>
      </c>
      <c r="B82" s="14" t="s">
        <v>122</v>
      </c>
      <c r="C82" s="14" t="s">
        <v>68</v>
      </c>
      <c r="D82" s="7" t="s">
        <v>81</v>
      </c>
      <c r="E82" s="13">
        <v>10000</v>
      </c>
      <c r="F82" s="12">
        <f>E82*2*5</f>
        <v>100000</v>
      </c>
      <c r="G82" s="9"/>
    </row>
    <row r="83" spans="1:7" ht="20.25">
      <c r="A83" s="7">
        <v>26</v>
      </c>
      <c r="B83" s="14" t="s">
        <v>123</v>
      </c>
      <c r="C83" s="14" t="s">
        <v>68</v>
      </c>
      <c r="D83" s="7" t="s">
        <v>28</v>
      </c>
      <c r="E83" s="13">
        <v>10000</v>
      </c>
      <c r="F83" s="12">
        <f>E83*2*3</f>
        <v>60000</v>
      </c>
      <c r="G83" s="9"/>
    </row>
    <row r="84" spans="1:7" ht="20.25">
      <c r="A84" s="7">
        <v>27</v>
      </c>
      <c r="B84" s="14" t="s">
        <v>124</v>
      </c>
      <c r="C84" s="14" t="s">
        <v>60</v>
      </c>
      <c r="D84" s="7" t="s">
        <v>79</v>
      </c>
      <c r="E84" s="13">
        <v>35000</v>
      </c>
      <c r="F84" s="12">
        <f>E84*2*4</f>
        <v>280000</v>
      </c>
      <c r="G84" s="9"/>
    </row>
    <row r="85" spans="1:7" ht="20.25">
      <c r="A85" s="7">
        <v>28</v>
      </c>
      <c r="B85" s="14" t="s">
        <v>125</v>
      </c>
      <c r="C85" s="14" t="s">
        <v>68</v>
      </c>
      <c r="D85" s="7" t="s">
        <v>81</v>
      </c>
      <c r="E85" s="13">
        <v>30000</v>
      </c>
      <c r="F85" s="12">
        <f>E85*2*5</f>
        <v>300000</v>
      </c>
      <c r="G85" s="9"/>
    </row>
    <row r="86" spans="1:7" ht="20.25">
      <c r="A86" s="7">
        <v>29</v>
      </c>
      <c r="B86" s="14" t="s">
        <v>126</v>
      </c>
      <c r="C86" s="14" t="s">
        <v>68</v>
      </c>
      <c r="D86" s="7" t="s">
        <v>81</v>
      </c>
      <c r="E86" s="13">
        <v>30000</v>
      </c>
      <c r="F86" s="12">
        <f>E86*2*5</f>
        <v>300000</v>
      </c>
      <c r="G86" s="9"/>
    </row>
    <row r="87" spans="1:7" ht="20.25">
      <c r="A87" s="7">
        <v>30</v>
      </c>
      <c r="B87" s="14" t="s">
        <v>127</v>
      </c>
      <c r="C87" s="14" t="s">
        <v>68</v>
      </c>
      <c r="D87" s="7" t="s">
        <v>81</v>
      </c>
      <c r="E87" s="13">
        <v>25000</v>
      </c>
      <c r="F87" s="12">
        <f>E87*2*5</f>
        <v>250000</v>
      </c>
      <c r="G87" s="9"/>
    </row>
    <row r="88" spans="1:7" ht="20.25">
      <c r="A88" s="7">
        <v>31</v>
      </c>
      <c r="B88" s="14" t="s">
        <v>128</v>
      </c>
      <c r="C88" s="14" t="s">
        <v>129</v>
      </c>
      <c r="D88" s="7" t="s">
        <v>47</v>
      </c>
      <c r="E88" s="13">
        <v>45000</v>
      </c>
      <c r="F88" s="12">
        <f>E88*2*2</f>
        <v>180000</v>
      </c>
      <c r="G88" s="9"/>
    </row>
    <row r="89" spans="1:7" ht="20.25">
      <c r="A89" s="7">
        <v>32</v>
      </c>
      <c r="B89" s="14" t="s">
        <v>130</v>
      </c>
      <c r="C89" s="14" t="s">
        <v>68</v>
      </c>
      <c r="D89" s="7" t="s">
        <v>81</v>
      </c>
      <c r="E89" s="13">
        <v>9000</v>
      </c>
      <c r="F89" s="12">
        <f>E89*2*5</f>
        <v>90000</v>
      </c>
      <c r="G89" s="9"/>
    </row>
    <row r="90" spans="1:7" ht="20.25">
      <c r="A90" s="7">
        <v>33</v>
      </c>
      <c r="B90" s="14" t="s">
        <v>131</v>
      </c>
      <c r="C90" s="14" t="s">
        <v>129</v>
      </c>
      <c r="D90" s="19" t="s">
        <v>47</v>
      </c>
      <c r="E90" s="13">
        <v>38000</v>
      </c>
      <c r="F90" s="12">
        <f>E90*2*2</f>
        <v>152000</v>
      </c>
      <c r="G90" s="9"/>
    </row>
    <row r="91" spans="1:7" ht="20.25">
      <c r="A91" s="7">
        <v>34</v>
      </c>
      <c r="B91" s="14" t="s">
        <v>132</v>
      </c>
      <c r="C91" s="14" t="s">
        <v>94</v>
      </c>
      <c r="D91" s="7" t="s">
        <v>95</v>
      </c>
      <c r="E91" s="13">
        <v>5000</v>
      </c>
      <c r="F91" s="12">
        <f>E91*2*15</f>
        <v>150000</v>
      </c>
      <c r="G91" s="9"/>
    </row>
    <row r="92" spans="1:7" ht="20.25">
      <c r="A92" s="7">
        <v>35</v>
      </c>
      <c r="B92" s="14" t="s">
        <v>133</v>
      </c>
      <c r="C92" s="14" t="s">
        <v>60</v>
      </c>
      <c r="D92" s="7" t="s">
        <v>28</v>
      </c>
      <c r="E92" s="13">
        <v>179000</v>
      </c>
      <c r="F92" s="12">
        <f>E92*2*3</f>
        <v>1074000</v>
      </c>
      <c r="G92" s="9"/>
    </row>
    <row r="93" spans="1:7" ht="20.25">
      <c r="A93" s="7">
        <v>36</v>
      </c>
      <c r="B93" s="14" t="s">
        <v>134</v>
      </c>
      <c r="C93" s="14" t="s">
        <v>135</v>
      </c>
      <c r="D93" s="7" t="s">
        <v>81</v>
      </c>
      <c r="E93" s="13">
        <v>70000</v>
      </c>
      <c r="F93" s="12">
        <f>E93*2*5</f>
        <v>700000</v>
      </c>
      <c r="G93" s="9"/>
    </row>
    <row r="94" spans="1:7" ht="20.25">
      <c r="A94" s="7">
        <v>37</v>
      </c>
      <c r="B94" s="14" t="s">
        <v>136</v>
      </c>
      <c r="C94" s="14" t="s">
        <v>135</v>
      </c>
      <c r="D94" s="7" t="s">
        <v>81</v>
      </c>
      <c r="E94" s="13">
        <v>125000</v>
      </c>
      <c r="F94" s="12">
        <f>E94*2*5</f>
        <v>1250000</v>
      </c>
      <c r="G94" s="9"/>
    </row>
    <row r="95" spans="1:7" ht="20.25">
      <c r="A95" s="7">
        <v>38</v>
      </c>
      <c r="B95" s="14" t="s">
        <v>137</v>
      </c>
      <c r="C95" s="14" t="s">
        <v>68</v>
      </c>
      <c r="D95" s="7" t="s">
        <v>79</v>
      </c>
      <c r="E95" s="13">
        <v>35000</v>
      </c>
      <c r="F95" s="12">
        <f>E95*2*4</f>
        <v>280000</v>
      </c>
      <c r="G95" s="9"/>
    </row>
    <row r="96" spans="1:7" ht="20.25">
      <c r="A96" s="7">
        <v>39</v>
      </c>
      <c r="B96" s="14" t="s">
        <v>138</v>
      </c>
      <c r="C96" s="14" t="s">
        <v>68</v>
      </c>
      <c r="D96" s="7" t="s">
        <v>79</v>
      </c>
      <c r="E96" s="13">
        <v>30000</v>
      </c>
      <c r="F96" s="12">
        <f>E96*2*4</f>
        <v>240000</v>
      </c>
      <c r="G96" s="9"/>
    </row>
    <row r="97" spans="1:7" ht="20.25">
      <c r="A97" s="7">
        <v>40</v>
      </c>
      <c r="B97" s="14" t="s">
        <v>139</v>
      </c>
      <c r="C97" s="14" t="s">
        <v>68</v>
      </c>
      <c r="D97" s="7" t="s">
        <v>81</v>
      </c>
      <c r="E97" s="13">
        <v>49000</v>
      </c>
      <c r="F97" s="12">
        <f>E97*2*5</f>
        <v>490000</v>
      </c>
      <c r="G97" s="9"/>
    </row>
    <row r="98" spans="1:7" ht="20.25">
      <c r="A98" s="7">
        <v>41</v>
      </c>
      <c r="B98" s="14" t="s">
        <v>140</v>
      </c>
      <c r="C98" s="14" t="s">
        <v>60</v>
      </c>
      <c r="D98" s="7" t="s">
        <v>43</v>
      </c>
      <c r="E98" s="13">
        <v>179000</v>
      </c>
      <c r="F98" s="12">
        <f>E98*2*1</f>
        <v>358000</v>
      </c>
      <c r="G98" s="9"/>
    </row>
    <row r="99" spans="1:7" ht="20.25">
      <c r="A99" s="7">
        <v>42</v>
      </c>
      <c r="B99" s="14" t="s">
        <v>141</v>
      </c>
      <c r="C99" s="14" t="s">
        <v>60</v>
      </c>
      <c r="D99" s="7" t="s">
        <v>43</v>
      </c>
      <c r="E99" s="13">
        <v>35000</v>
      </c>
      <c r="F99" s="12">
        <f>E99*2*1</f>
        <v>70000</v>
      </c>
      <c r="G99" s="9"/>
    </row>
    <row r="100" spans="1:7" ht="20.25">
      <c r="A100" s="7">
        <v>43</v>
      </c>
      <c r="B100" s="14" t="s">
        <v>142</v>
      </c>
      <c r="C100" s="14" t="s">
        <v>108</v>
      </c>
      <c r="D100" s="7" t="s">
        <v>81</v>
      </c>
      <c r="E100" s="13">
        <v>25000</v>
      </c>
      <c r="F100" s="12">
        <f>E100*2*5</f>
        <v>250000</v>
      </c>
      <c r="G100" s="9"/>
    </row>
    <row r="101" spans="1:7" ht="20.25">
      <c r="A101" s="7">
        <v>44</v>
      </c>
      <c r="B101" s="14" t="s">
        <v>143</v>
      </c>
      <c r="C101" s="14" t="s">
        <v>68</v>
      </c>
      <c r="D101" s="7" t="s">
        <v>28</v>
      </c>
      <c r="E101" s="13">
        <v>149000</v>
      </c>
      <c r="F101" s="12">
        <f>E101*2*3</f>
        <v>894000</v>
      </c>
      <c r="G101" s="9"/>
    </row>
    <row r="102" spans="1:7" ht="20.25">
      <c r="A102" s="7">
        <v>45</v>
      </c>
      <c r="B102" s="14" t="s">
        <v>144</v>
      </c>
      <c r="C102" s="14" t="s">
        <v>106</v>
      </c>
      <c r="D102" s="7" t="s">
        <v>79</v>
      </c>
      <c r="E102" s="13">
        <v>200000</v>
      </c>
      <c r="F102" s="12">
        <f>E102*2*4</f>
        <v>1600000</v>
      </c>
      <c r="G102" s="9"/>
    </row>
    <row r="103" spans="1:7" ht="20.25">
      <c r="A103" s="7">
        <v>46</v>
      </c>
      <c r="B103" s="27" t="s">
        <v>145</v>
      </c>
      <c r="C103" s="14" t="s">
        <v>92</v>
      </c>
      <c r="D103" s="7" t="s">
        <v>81</v>
      </c>
      <c r="E103" s="13">
        <v>69000</v>
      </c>
      <c r="F103" s="12">
        <f t="shared" ref="F103:F108" si="0">E103*2*5</f>
        <v>690000</v>
      </c>
      <c r="G103" s="9"/>
    </row>
    <row r="104" spans="1:7" ht="20.25">
      <c r="A104" s="7">
        <v>47</v>
      </c>
      <c r="B104" s="27" t="s">
        <v>146</v>
      </c>
      <c r="C104" s="14" t="s">
        <v>60</v>
      </c>
      <c r="D104" s="7" t="s">
        <v>81</v>
      </c>
      <c r="E104" s="13">
        <v>98000</v>
      </c>
      <c r="F104" s="12">
        <f t="shared" si="0"/>
        <v>980000</v>
      </c>
      <c r="G104" s="9"/>
    </row>
    <row r="105" spans="1:7" ht="20.25">
      <c r="A105" s="7">
        <v>48</v>
      </c>
      <c r="B105" s="27" t="s">
        <v>147</v>
      </c>
      <c r="C105" s="14" t="s">
        <v>60</v>
      </c>
      <c r="D105" s="7" t="s">
        <v>81</v>
      </c>
      <c r="E105" s="13">
        <v>30000</v>
      </c>
      <c r="F105" s="12">
        <f t="shared" si="0"/>
        <v>300000</v>
      </c>
      <c r="G105" s="9"/>
    </row>
    <row r="106" spans="1:7" ht="20.25">
      <c r="A106" s="7">
        <v>49</v>
      </c>
      <c r="B106" s="27" t="s">
        <v>148</v>
      </c>
      <c r="C106" s="14" t="s">
        <v>60</v>
      </c>
      <c r="D106" s="7" t="s">
        <v>81</v>
      </c>
      <c r="E106" s="13">
        <v>55000</v>
      </c>
      <c r="F106" s="12">
        <f t="shared" si="0"/>
        <v>550000</v>
      </c>
      <c r="G106" s="9"/>
    </row>
    <row r="107" spans="1:7" ht="20.25">
      <c r="A107" s="7">
        <v>50</v>
      </c>
      <c r="B107" s="14" t="s">
        <v>149</v>
      </c>
      <c r="C107" s="14" t="s">
        <v>68</v>
      </c>
      <c r="D107" s="7" t="s">
        <v>81</v>
      </c>
      <c r="E107" s="13">
        <v>55000</v>
      </c>
      <c r="F107" s="12">
        <f t="shared" si="0"/>
        <v>550000</v>
      </c>
      <c r="G107" s="9"/>
    </row>
    <row r="108" spans="1:7" ht="20.25">
      <c r="A108" s="7">
        <v>51</v>
      </c>
      <c r="B108" s="14" t="s">
        <v>150</v>
      </c>
      <c r="C108" s="14" t="s">
        <v>68</v>
      </c>
      <c r="D108" s="7" t="s">
        <v>81</v>
      </c>
      <c r="E108" s="13">
        <v>15000</v>
      </c>
      <c r="F108" s="12">
        <f t="shared" si="0"/>
        <v>150000</v>
      </c>
      <c r="G108" s="9"/>
    </row>
    <row r="109" spans="1:7" ht="20.25">
      <c r="A109" s="7">
        <v>52</v>
      </c>
      <c r="B109" s="14" t="s">
        <v>151</v>
      </c>
      <c r="C109" s="14" t="s">
        <v>92</v>
      </c>
      <c r="D109" s="7" t="s">
        <v>47</v>
      </c>
      <c r="E109" s="13">
        <v>98000</v>
      </c>
      <c r="F109" s="12">
        <f>E109*2*2</f>
        <v>392000</v>
      </c>
      <c r="G109" s="9"/>
    </row>
    <row r="110" spans="1:7" ht="20.25">
      <c r="A110" s="7">
        <v>53</v>
      </c>
      <c r="B110" s="14" t="s">
        <v>152</v>
      </c>
      <c r="C110" s="14" t="s">
        <v>68</v>
      </c>
      <c r="D110" s="7" t="s">
        <v>81</v>
      </c>
      <c r="E110" s="13">
        <v>29000</v>
      </c>
      <c r="F110" s="12">
        <f>E110*2*5</f>
        <v>290000</v>
      </c>
      <c r="G110" s="9"/>
    </row>
    <row r="111" spans="1:7" ht="20.25">
      <c r="A111" s="7">
        <v>54</v>
      </c>
      <c r="B111" s="14" t="s">
        <v>153</v>
      </c>
      <c r="C111" s="14" t="s">
        <v>154</v>
      </c>
      <c r="D111" s="7" t="s">
        <v>37</v>
      </c>
      <c r="E111" s="13">
        <v>15000</v>
      </c>
      <c r="F111" s="12">
        <f>E111*2*10</f>
        <v>300000</v>
      </c>
      <c r="G111" s="9"/>
    </row>
    <row r="112" spans="1:7" ht="20.25">
      <c r="A112" s="7">
        <v>55</v>
      </c>
      <c r="B112" s="14" t="s">
        <v>155</v>
      </c>
      <c r="C112" s="14" t="s">
        <v>68</v>
      </c>
      <c r="D112" s="7" t="s">
        <v>81</v>
      </c>
      <c r="E112" s="13">
        <v>8000</v>
      </c>
      <c r="F112" s="12">
        <f>E112*2*5</f>
        <v>80000</v>
      </c>
      <c r="G112" s="9"/>
    </row>
    <row r="113" spans="1:7" ht="20.25">
      <c r="A113" s="7">
        <v>56</v>
      </c>
      <c r="B113" s="14" t="s">
        <v>156</v>
      </c>
      <c r="C113" s="14" t="s">
        <v>117</v>
      </c>
      <c r="D113" s="7" t="s">
        <v>95</v>
      </c>
      <c r="E113" s="13">
        <v>15000</v>
      </c>
      <c r="F113" s="28">
        <f>E113*2*15</f>
        <v>450000</v>
      </c>
      <c r="G113" s="9"/>
    </row>
    <row r="114" spans="1:7" ht="20.25">
      <c r="A114" s="7">
        <v>57</v>
      </c>
      <c r="B114" s="14" t="s">
        <v>157</v>
      </c>
      <c r="C114" s="14" t="s">
        <v>117</v>
      </c>
      <c r="D114" s="7" t="s">
        <v>95</v>
      </c>
      <c r="E114" s="13">
        <v>15000</v>
      </c>
      <c r="F114" s="12">
        <f>E114*2*15</f>
        <v>450000</v>
      </c>
      <c r="G114" s="9"/>
    </row>
    <row r="115" spans="1:7" ht="20.25">
      <c r="A115" s="7">
        <v>58</v>
      </c>
      <c r="B115" s="14" t="s">
        <v>158</v>
      </c>
      <c r="C115" s="14" t="s">
        <v>68</v>
      </c>
      <c r="D115" s="7" t="s">
        <v>81</v>
      </c>
      <c r="E115" s="13">
        <v>5000</v>
      </c>
      <c r="F115" s="12">
        <f t="shared" ref="F115:F124" si="1">E115*2*5</f>
        <v>50000</v>
      </c>
      <c r="G115" s="9"/>
    </row>
    <row r="116" spans="1:7" ht="20.25">
      <c r="A116" s="7">
        <v>59</v>
      </c>
      <c r="B116" s="14" t="s">
        <v>159</v>
      </c>
      <c r="C116" s="14" t="s">
        <v>68</v>
      </c>
      <c r="D116" s="7" t="s">
        <v>81</v>
      </c>
      <c r="E116" s="13">
        <v>8000</v>
      </c>
      <c r="F116" s="12">
        <f t="shared" si="1"/>
        <v>80000</v>
      </c>
      <c r="G116" s="9"/>
    </row>
    <row r="117" spans="1:7" ht="20.25">
      <c r="A117" s="7">
        <v>60</v>
      </c>
      <c r="B117" s="14" t="s">
        <v>160</v>
      </c>
      <c r="C117" s="14" t="s">
        <v>68</v>
      </c>
      <c r="D117" s="7" t="s">
        <v>81</v>
      </c>
      <c r="E117" s="13">
        <v>55000</v>
      </c>
      <c r="F117" s="12">
        <f t="shared" si="1"/>
        <v>550000</v>
      </c>
      <c r="G117" s="9"/>
    </row>
    <row r="118" spans="1:7" ht="20.25">
      <c r="A118" s="7">
        <v>61</v>
      </c>
      <c r="B118" s="14" t="s">
        <v>161</v>
      </c>
      <c r="C118" s="14" t="s">
        <v>68</v>
      </c>
      <c r="D118" s="7" t="s">
        <v>81</v>
      </c>
      <c r="E118" s="13">
        <v>25000</v>
      </c>
      <c r="F118" s="12">
        <f t="shared" si="1"/>
        <v>250000</v>
      </c>
      <c r="G118" s="9"/>
    </row>
    <row r="119" spans="1:7" ht="20.25">
      <c r="A119" s="7">
        <v>62</v>
      </c>
      <c r="B119" s="14" t="s">
        <v>162</v>
      </c>
      <c r="C119" s="14" t="s">
        <v>106</v>
      </c>
      <c r="D119" s="7" t="s">
        <v>81</v>
      </c>
      <c r="E119" s="13">
        <v>15000</v>
      </c>
      <c r="F119" s="12">
        <f t="shared" si="1"/>
        <v>150000</v>
      </c>
      <c r="G119" s="9"/>
    </row>
    <row r="120" spans="1:7" ht="20.25">
      <c r="A120" s="7">
        <v>63</v>
      </c>
      <c r="B120" s="14" t="s">
        <v>163</v>
      </c>
      <c r="C120" s="14" t="s">
        <v>60</v>
      </c>
      <c r="D120" s="7" t="s">
        <v>81</v>
      </c>
      <c r="E120" s="13">
        <v>16000</v>
      </c>
      <c r="F120" s="12">
        <f t="shared" si="1"/>
        <v>160000</v>
      </c>
      <c r="G120" s="9"/>
    </row>
    <row r="121" spans="1:7" ht="20.25">
      <c r="A121" s="7">
        <v>64</v>
      </c>
      <c r="B121" s="14" t="s">
        <v>164</v>
      </c>
      <c r="C121" s="14" t="s">
        <v>60</v>
      </c>
      <c r="D121" s="7" t="s">
        <v>81</v>
      </c>
      <c r="E121" s="13">
        <v>16000</v>
      </c>
      <c r="F121" s="12">
        <f t="shared" si="1"/>
        <v>160000</v>
      </c>
      <c r="G121" s="9"/>
    </row>
    <row r="122" spans="1:7" ht="20.25">
      <c r="A122" s="7">
        <v>65</v>
      </c>
      <c r="B122" s="14" t="s">
        <v>165</v>
      </c>
      <c r="C122" s="14" t="s">
        <v>60</v>
      </c>
      <c r="D122" s="7" t="s">
        <v>81</v>
      </c>
      <c r="E122" s="13">
        <v>16000</v>
      </c>
      <c r="F122" s="12">
        <f t="shared" si="1"/>
        <v>160000</v>
      </c>
      <c r="G122" s="9"/>
    </row>
    <row r="123" spans="1:7" ht="20.25">
      <c r="A123" s="7">
        <v>66</v>
      </c>
      <c r="B123" s="29" t="s">
        <v>166</v>
      </c>
      <c r="C123" s="29" t="s">
        <v>106</v>
      </c>
      <c r="D123" s="7" t="s">
        <v>81</v>
      </c>
      <c r="E123" s="13">
        <v>25000</v>
      </c>
      <c r="F123" s="12">
        <f t="shared" si="1"/>
        <v>250000</v>
      </c>
      <c r="G123" s="9"/>
    </row>
    <row r="124" spans="1:7" ht="20.25">
      <c r="A124" s="7">
        <v>67</v>
      </c>
      <c r="B124" s="9" t="s">
        <v>167</v>
      </c>
      <c r="C124" s="9" t="s">
        <v>68</v>
      </c>
      <c r="D124" s="7" t="s">
        <v>81</v>
      </c>
      <c r="E124" s="13">
        <v>5000</v>
      </c>
      <c r="F124" s="12">
        <f t="shared" si="1"/>
        <v>50000</v>
      </c>
      <c r="G124" s="9"/>
    </row>
    <row r="125" spans="1:7" ht="20.25">
      <c r="A125" s="5" t="s">
        <v>168</v>
      </c>
      <c r="B125" s="6" t="s">
        <v>169</v>
      </c>
      <c r="C125" s="6"/>
      <c r="D125" s="7"/>
      <c r="E125" s="13"/>
      <c r="F125" s="30">
        <f>F126+F127+F128+F129+F130</f>
        <v>510000</v>
      </c>
      <c r="G125" s="9"/>
    </row>
    <row r="126" spans="1:7" ht="20.25">
      <c r="A126" s="7">
        <v>1</v>
      </c>
      <c r="B126" s="27" t="s">
        <v>105</v>
      </c>
      <c r="C126" s="27" t="s">
        <v>106</v>
      </c>
      <c r="D126" s="7" t="s">
        <v>47</v>
      </c>
      <c r="E126" s="13">
        <v>20000</v>
      </c>
      <c r="F126" s="12">
        <f>E126*2*2</f>
        <v>80000</v>
      </c>
      <c r="G126" s="9"/>
    </row>
    <row r="127" spans="1:7" ht="20.25">
      <c r="A127" s="7">
        <v>2</v>
      </c>
      <c r="B127" s="27" t="s">
        <v>107</v>
      </c>
      <c r="C127" s="27" t="s">
        <v>108</v>
      </c>
      <c r="D127" s="7" t="s">
        <v>170</v>
      </c>
      <c r="E127" s="13">
        <v>5000</v>
      </c>
      <c r="F127" s="12">
        <f>E127*2*20</f>
        <v>200000</v>
      </c>
      <c r="G127" s="9"/>
    </row>
    <row r="128" spans="1:7" ht="20.25">
      <c r="A128" s="7">
        <v>3</v>
      </c>
      <c r="B128" s="27" t="s">
        <v>112</v>
      </c>
      <c r="C128" s="27" t="s">
        <v>60</v>
      </c>
      <c r="D128" s="7" t="s">
        <v>47</v>
      </c>
      <c r="E128" s="13">
        <v>25000</v>
      </c>
      <c r="F128" s="12">
        <f>E128*2*2</f>
        <v>100000</v>
      </c>
      <c r="G128" s="9"/>
    </row>
    <row r="129" spans="1:7" ht="20.25">
      <c r="A129" s="7">
        <v>4</v>
      </c>
      <c r="B129" s="27" t="s">
        <v>128</v>
      </c>
      <c r="C129" s="27" t="s">
        <v>129</v>
      </c>
      <c r="D129" s="7" t="s">
        <v>43</v>
      </c>
      <c r="E129" s="13">
        <v>45000</v>
      </c>
      <c r="F129" s="12">
        <f>E129*2*1</f>
        <v>90000</v>
      </c>
      <c r="G129" s="9"/>
    </row>
    <row r="130" spans="1:7" ht="20.25">
      <c r="A130" s="7">
        <v>5</v>
      </c>
      <c r="B130" s="27" t="s">
        <v>171</v>
      </c>
      <c r="C130" s="27" t="s">
        <v>92</v>
      </c>
      <c r="D130" s="7" t="s">
        <v>43</v>
      </c>
      <c r="E130" s="13">
        <v>20000</v>
      </c>
      <c r="F130" s="12">
        <f>E130*2*1</f>
        <v>40000</v>
      </c>
      <c r="G130" s="9"/>
    </row>
    <row r="131" spans="1:7" ht="22.5">
      <c r="A131" s="5"/>
      <c r="B131" s="5" t="s">
        <v>172</v>
      </c>
      <c r="C131" s="5"/>
      <c r="D131" s="6"/>
      <c r="E131" s="16"/>
      <c r="F131" s="18">
        <f>F12+F22+F35+F57+F125</f>
        <v>191826000</v>
      </c>
      <c r="G131" s="9"/>
    </row>
    <row r="132" spans="1:7" ht="18.75">
      <c r="A132" s="31"/>
      <c r="B132" s="31"/>
      <c r="C132" s="31"/>
      <c r="D132" s="31"/>
      <c r="E132" s="31"/>
      <c r="F132" s="31"/>
      <c r="G132" s="4"/>
    </row>
    <row r="133" spans="1:7" ht="20.25">
      <c r="A133" s="32" t="s">
        <v>173</v>
      </c>
      <c r="B133" s="32"/>
      <c r="C133" s="32"/>
      <c r="D133" s="32"/>
      <c r="E133" s="32"/>
      <c r="F133" s="4"/>
      <c r="G133" s="4"/>
    </row>
    <row r="134" spans="1:7" ht="20.25">
      <c r="A134" s="32"/>
      <c r="B134" s="32"/>
      <c r="C134" s="32"/>
      <c r="D134" s="32"/>
      <c r="E134" s="32"/>
      <c r="F134" s="4"/>
      <c r="G134" s="4"/>
    </row>
    <row r="135" spans="1:7" ht="23.25">
      <c r="A135" s="33" t="s">
        <v>174</v>
      </c>
      <c r="B135" s="33"/>
      <c r="C135" s="33"/>
      <c r="D135" s="33"/>
      <c r="E135" s="33"/>
      <c r="F135" s="33"/>
      <c r="G135" s="33"/>
    </row>
    <row r="136" spans="1:7" ht="18.75">
      <c r="A136" s="31"/>
      <c r="B136" s="31"/>
      <c r="C136" s="31"/>
      <c r="D136" s="31"/>
      <c r="E136" s="31"/>
      <c r="F136" s="31"/>
      <c r="G136" s="4"/>
    </row>
    <row r="138" spans="1:7" ht="18.75">
      <c r="A138" s="4"/>
      <c r="B138" s="4"/>
      <c r="C138" s="4"/>
      <c r="D138" s="4"/>
      <c r="E138" s="4"/>
      <c r="F138" s="4"/>
      <c r="G138" s="4"/>
    </row>
    <row r="139" spans="1:7" ht="18.75">
      <c r="A139" s="4"/>
      <c r="B139" s="4"/>
      <c r="C139" s="4"/>
      <c r="D139" s="4"/>
      <c r="E139" s="4"/>
      <c r="F139" s="4"/>
      <c r="G139" s="4"/>
    </row>
  </sheetData>
  <mergeCells count="5">
    <mergeCell ref="A5:G5"/>
    <mergeCell ref="A6:G6"/>
    <mergeCell ref="A7:B7"/>
    <mergeCell ref="A9:F9"/>
    <mergeCell ref="A10:F10"/>
  </mergeCells>
  <pageMargins left="0.19685039370078741" right="0.19685039370078741" top="0.39370078740157483" bottom="0.39370078740157483" header="0.31496062992125984" footer="0.31496062992125984"/>
  <pageSetup paperSize="9" orientation="portrait" verticalDpi="0" r:id="rId1"/>
  <legacyDrawing r:id="rId2"/>
  <oleObjects>
    <oleObject progId="PBrush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phongsavanh IT</cp:lastModifiedBy>
  <cp:lastPrinted>2017-04-06T04:33:28Z</cp:lastPrinted>
  <dcterms:created xsi:type="dcterms:W3CDTF">2017-04-06T04:32:31Z</dcterms:created>
  <dcterms:modified xsi:type="dcterms:W3CDTF">2017-04-06T04:23:56Z</dcterms:modified>
</cp:coreProperties>
</file>