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50" windowHeight="1176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F108" i="3"/>
  <c r="F107"/>
  <c r="F92"/>
  <c r="F70"/>
  <c r="F69"/>
  <c r="F63"/>
  <c r="F49"/>
  <c r="F43"/>
  <c r="F122"/>
  <c r="F121"/>
  <c r="F120"/>
  <c r="F106"/>
  <c r="F105"/>
  <c r="F104"/>
  <c r="F103"/>
  <c r="F118"/>
  <c r="F117"/>
  <c r="F111"/>
  <c r="F110"/>
  <c r="F109"/>
  <c r="F100"/>
  <c r="F97"/>
  <c r="F78"/>
  <c r="F45"/>
  <c r="F41"/>
  <c r="F40"/>
  <c r="F39"/>
  <c r="F37"/>
  <c r="F19"/>
  <c r="F18"/>
  <c r="F17"/>
  <c r="F16"/>
  <c r="F15"/>
  <c r="F15" i="4"/>
  <c r="F14" i="3"/>
  <c r="F77" i="4"/>
  <c r="F76"/>
  <c r="F72"/>
  <c r="F71"/>
  <c r="F70"/>
  <c r="F68"/>
  <c r="F67"/>
  <c r="F66"/>
  <c r="F65"/>
  <c r="F64"/>
  <c r="F45"/>
  <c r="F82"/>
  <c r="F78"/>
  <c r="F74"/>
  <c r="F73"/>
  <c r="F69"/>
  <c r="F54"/>
  <c r="F43"/>
  <c r="F39"/>
  <c r="F20"/>
  <c r="F19"/>
  <c r="F18"/>
  <c r="F17"/>
  <c r="F16"/>
  <c r="F124" i="3"/>
  <c r="F84" i="4"/>
  <c r="F88"/>
  <c r="F87"/>
  <c r="F86"/>
  <c r="F85"/>
  <c r="F83"/>
  <c r="F81"/>
  <c r="F80"/>
  <c r="F79"/>
  <c r="F75"/>
  <c r="F63"/>
  <c r="F62"/>
  <c r="F61"/>
  <c r="F60"/>
  <c r="F59"/>
  <c r="F58"/>
  <c r="F57"/>
  <c r="F56"/>
  <c r="F53"/>
  <c r="F52"/>
  <c r="F51"/>
  <c r="F50"/>
  <c r="F49"/>
  <c r="F48"/>
  <c r="F47"/>
  <c r="F46"/>
  <c r="F44"/>
  <c r="F42"/>
  <c r="F41"/>
  <c r="F40"/>
  <c r="F38"/>
  <c r="F37"/>
  <c r="F35"/>
  <c r="F34"/>
  <c r="F33"/>
  <c r="F32"/>
  <c r="F31"/>
  <c r="F30"/>
  <c r="F29"/>
  <c r="F27"/>
  <c r="F26"/>
  <c r="F25"/>
  <c r="F28"/>
  <c r="F22"/>
  <c r="F21"/>
  <c r="F14"/>
  <c r="F130" i="3"/>
  <c r="F129"/>
  <c r="F128"/>
  <c r="F127"/>
  <c r="F126"/>
  <c r="F125" s="1"/>
  <c r="F123"/>
  <c r="F119"/>
  <c r="F116"/>
  <c r="F115"/>
  <c r="F114"/>
  <c r="F113"/>
  <c r="F112"/>
  <c r="F102"/>
  <c r="F101"/>
  <c r="F99"/>
  <c r="F98"/>
  <c r="F96"/>
  <c r="F95"/>
  <c r="F94"/>
  <c r="F93"/>
  <c r="F91"/>
  <c r="F90"/>
  <c r="F89"/>
  <c r="F88"/>
  <c r="F87"/>
  <c r="F86"/>
  <c r="F85"/>
  <c r="F84"/>
  <c r="F83"/>
  <c r="F82"/>
  <c r="F81"/>
  <c r="F80"/>
  <c r="F79"/>
  <c r="F77"/>
  <c r="F76"/>
  <c r="F75"/>
  <c r="F74"/>
  <c r="F73"/>
  <c r="F72"/>
  <c r="F71"/>
  <c r="F68"/>
  <c r="F67"/>
  <c r="F66"/>
  <c r="F65"/>
  <c r="F64"/>
  <c r="F62"/>
  <c r="F61"/>
  <c r="F60"/>
  <c r="F59"/>
  <c r="F58"/>
  <c r="F56"/>
  <c r="F55"/>
  <c r="F54"/>
  <c r="F53"/>
  <c r="F52"/>
  <c r="F51"/>
  <c r="F50"/>
  <c r="F48"/>
  <c r="F47"/>
  <c r="F46"/>
  <c r="F44"/>
  <c r="F42"/>
  <c r="F38"/>
  <c r="F36"/>
  <c r="F34"/>
  <c r="F33"/>
  <c r="F32"/>
  <c r="F31"/>
  <c r="F30"/>
  <c r="F29"/>
  <c r="F28"/>
  <c r="F27"/>
  <c r="F26"/>
  <c r="F25"/>
  <c r="F24"/>
  <c r="F22" s="1"/>
  <c r="F21"/>
  <c r="F20"/>
  <c r="F13"/>
  <c r="F12" l="1"/>
  <c r="F35"/>
  <c r="F57"/>
  <c r="F13" i="4"/>
  <c r="F55"/>
  <c r="F36"/>
  <c r="F23"/>
  <c r="F89" l="1"/>
  <c r="F131" i="3"/>
</calcChain>
</file>

<file path=xl/sharedStrings.xml><?xml version="1.0" encoding="utf-8"?>
<sst xmlns="http://schemas.openxmlformats.org/spreadsheetml/2006/main" count="606" uniqueCount="230">
  <si>
    <t>ລ/ດ</t>
  </si>
  <si>
    <t>ຈຳນວນ</t>
  </si>
  <si>
    <t>ລາຄາ</t>
  </si>
  <si>
    <t>ໝາຍເຫດ</t>
  </si>
  <si>
    <t>I</t>
  </si>
  <si>
    <t>ອັດຕາກີນນັກຮຽນ</t>
  </si>
  <si>
    <t>II</t>
  </si>
  <si>
    <t>ອຸປະກອນເສີມສວຍ</t>
  </si>
  <si>
    <t>ປື້ມປົກແຂງ</t>
  </si>
  <si>
    <t>ບີກຂຽນ</t>
  </si>
  <si>
    <t>ເຈັ້ຍແຜ່ນໃຫ່ຍ</t>
  </si>
  <si>
    <t>ເຝືດຂຽນເຈັ້ຍ</t>
  </si>
  <si>
    <t>ເຝິດຂຽນກະດານ</t>
  </si>
  <si>
    <t>ເຈ້ຍ A4</t>
  </si>
  <si>
    <t>ຜ້າລຶບກະດານ</t>
  </si>
  <si>
    <t>ສະກອດຕິດເຈ້ຍ</t>
  </si>
  <si>
    <t>ກາວລາເຕັກ</t>
  </si>
  <si>
    <t>ໄດເປົ່າຜົມ</t>
  </si>
  <si>
    <t>ເຄື່ອງລີດຜົມ</t>
  </si>
  <si>
    <t>ປັກສຽບສາມຕາ</t>
  </si>
  <si>
    <t>ຫົວຫຸ່ນສອຍຜົມ</t>
  </si>
  <si>
    <t>ຜ້າຢາງກັນນ້ຳ</t>
  </si>
  <si>
    <t>ເສື້ອກັນເປື້ອນສອຍຜົມ</t>
  </si>
  <si>
    <t>ຜ້າຢາງກັນເປື້ອນ ຢືດ ແລະ ຍ້ອມຜົມ</t>
  </si>
  <si>
    <t>ດອກໄມ້ໄຫວ</t>
  </si>
  <si>
    <t>III</t>
  </si>
  <si>
    <t>ອຸປະໂພກເສີມສວຍ</t>
  </si>
  <si>
    <t>ຄີມມາກຜົມ</t>
  </si>
  <si>
    <t>ນ້ຳລ້າງເລັບ</t>
  </si>
  <si>
    <t>ຕະໄບຖູເລັບ</t>
  </si>
  <si>
    <t>ສີທາເລັບ</t>
  </si>
  <si>
    <t>ມີດຕັດໜັງ</t>
  </si>
  <si>
    <t>ສະບູ່</t>
  </si>
  <si>
    <t>ກີບປາກເປັດ</t>
  </si>
  <si>
    <t>ກີບດຳ (ສົ້ນມີດຸມ)</t>
  </si>
  <si>
    <t>ຫວີຫາງນ້ອຍ</t>
  </si>
  <si>
    <t>ຫວີຫາງໃຫ່ຍ</t>
  </si>
  <si>
    <t>ຫວີໄດ</t>
  </si>
  <si>
    <t>ມີດແຖ</t>
  </si>
  <si>
    <t>ແປ້ງທັບ</t>
  </si>
  <si>
    <t>ສຳລີຖົງໃຫຍ່</t>
  </si>
  <si>
    <t>ຟອຍນວດໜ້າ</t>
  </si>
  <si>
    <t>ແຟບ</t>
  </si>
  <si>
    <t>ນ້ຳຢາປັບຜ້ານຸ້ມ</t>
  </si>
  <si>
    <t>ນ້ຳຢາຢ້ອມສີຜົມ</t>
  </si>
  <si>
    <t>ຄີມຢືດຜົມ</t>
  </si>
  <si>
    <t>ມາດຂະລາ</t>
  </si>
  <si>
    <t>ໄອໄລເນີ</t>
  </si>
  <si>
    <t>ເຈັ້ຍເຫຼື້ອມ</t>
  </si>
  <si>
    <t>ຄີມຮອງພື້ນ</t>
  </si>
  <si>
    <t>ຊຸດນວດໜ້ານວນອານົງ</t>
  </si>
  <si>
    <t>ມີດສອຍ</t>
  </si>
  <si>
    <t>ມີດຖາກ</t>
  </si>
  <si>
    <t>ນ້ຳຢາເຊັດເຄື່ອງສຳອາງ</t>
  </si>
  <si>
    <t>ເຄື່ອງໜີບຂົນຕາ (ດັດຂົນຕາ)</t>
  </si>
  <si>
    <t>ໝາກປັດເອ້ເກົ້າຜົມ</t>
  </si>
  <si>
    <t>ຊ້ອງຜົມ (ຝ້າຍ)</t>
  </si>
  <si>
    <t>ແກນດັດຜົມກາງ</t>
  </si>
  <si>
    <t>ແກນດັດຜົມໃຫຍ່</t>
  </si>
  <si>
    <t>IV</t>
  </si>
  <si>
    <t>ອຸປະໂພກເສີມສວຍໃຊ້ໃນເວລາລົງບ້ານ</t>
  </si>
  <si>
    <t>ນ້ຳຢາດັດຜົມ</t>
  </si>
  <si>
    <t>ເຈ້ຍດັດຜົມ</t>
  </si>
  <si>
    <t>ສາທາລະນະລັດ ປະຊາທິປະໄຕ ປະຊາຊົນລາວ</t>
  </si>
  <si>
    <t>ສັນຕິພາບ ເອກະລາດ ປະຊາທິປະໄຕ ເອກະພາບ ວັດທະນາຖາວອນ</t>
  </si>
  <si>
    <t>ສະຫະພັນແມ່ຍິງແຂວງ</t>
  </si>
  <si>
    <t>ແຜນງົບປະມານລາຍຈ່າຍ ເສີມສວຍ (2ຊຸດ)</t>
  </si>
  <si>
    <t>ປະຈຳປິ 2017</t>
  </si>
  <si>
    <t>ເນື້ອໃນ</t>
  </si>
  <si>
    <t>ລວມເປັນເງິນ</t>
  </si>
  <si>
    <t>ຄ່າເດີນທາງລົງຝຶກງານ</t>
  </si>
  <si>
    <t>ໃບຢັ້ງຢືນ</t>
  </si>
  <si>
    <t>ຄ່າເດີນທາງນັກສຳມະນາກອນ</t>
  </si>
  <si>
    <t>ເມືອງລວງພະບາງ</t>
  </si>
  <si>
    <t>ເມືອງປາກອູ</t>
  </si>
  <si>
    <t>ເມືອງໂພນໄຊ</t>
  </si>
  <si>
    <t>ເມືອງປາກແຊງ</t>
  </si>
  <si>
    <t>ເມືອງນ້ຳບາກ</t>
  </si>
  <si>
    <t>ເມືອງງອຍ</t>
  </si>
  <si>
    <t xml:space="preserve">ເມືອງວຽງຄຳ </t>
  </si>
  <si>
    <t>ເມືອງໂພນທອງ</t>
  </si>
  <si>
    <t>ເມືອງຈອມເພັດ</t>
  </si>
  <si>
    <t>ເມືອງຊຽງເງິນ</t>
  </si>
  <si>
    <t>ເມືອງນານ</t>
  </si>
  <si>
    <t>ເມືອງພູຄູນ</t>
  </si>
  <si>
    <t>ສໍແຕ້ມຄີ້ວ</t>
  </si>
  <si>
    <t>ສໍແຕ້ມຂອບປາກ</t>
  </si>
  <si>
    <t>ຟອຍແຕ່ງໜ້າ</t>
  </si>
  <si>
    <t>ດາງແຫນ້ອຍ</t>
  </si>
  <si>
    <t>ດາງແຫໃຫ່ຍ</t>
  </si>
  <si>
    <t>ມີດສັບແຂ້ວປາ</t>
  </si>
  <si>
    <t>ຫວີສອຍ</t>
  </si>
  <si>
    <t>ຕະໄບຄັດສົ້ນຕີນ</t>
  </si>
  <si>
    <t>ຊຸດຖ້ວຍຟອຍຢືດຍ້ອມ</t>
  </si>
  <si>
    <t>ໂລຊັນເຊັດໜ້າ</t>
  </si>
  <si>
    <t>ຄີມບຳລຸງໜ້າ</t>
  </si>
  <si>
    <t>ແປ້ງຝຸ່ນ</t>
  </si>
  <si>
    <t>ຂົນຕາປອມ</t>
  </si>
  <si>
    <t>ກິບຟອຍໃຫຍ່</t>
  </si>
  <si>
    <t>ກິບຟອຍກາງ</t>
  </si>
  <si>
    <t>ກິບຟອຍນ້ອຍ</t>
  </si>
  <si>
    <t>ຟອຍສຳລັບແຕ້ມເລັບ</t>
  </si>
  <si>
    <t>ມີດຕັດເລັບ</t>
  </si>
  <si>
    <t>ອຸປະກອນຕັດຫຍິບ</t>
  </si>
  <si>
    <t>ສໍດຳ</t>
  </si>
  <si>
    <t>ເຈັ້ຍຕັດແບບ</t>
  </si>
  <si>
    <t>ບັນທັດຊື່</t>
  </si>
  <si>
    <t>ບັນທັດໂຄ້ງແຂນ+ຄໍ</t>
  </si>
  <si>
    <t>ອຸປະໂພກຕັດຫຍິບໃຊ້ໃນເວລາຝຶກອົບຮົມ</t>
  </si>
  <si>
    <t>ແພຕັດເສື້ອຄໍໃນໂຕ</t>
  </si>
  <si>
    <t>ແພຕັດເສື້ອຄໍຫ້າແຈ</t>
  </si>
  <si>
    <t>ແພຕັດເສື້ອຄໍປ້າຍ</t>
  </si>
  <si>
    <t>ແພຕັດເສື້ອຄໍເຊີດ</t>
  </si>
  <si>
    <t>ແພຕັດເສື້ອຄໍມົນ</t>
  </si>
  <si>
    <t>ແພຕັດເສື້ອຄໍໂຕ 4ແຈ</t>
  </si>
  <si>
    <t>ແພຕັດໂສ້ງ</t>
  </si>
  <si>
    <t>ສີ້ນ</t>
  </si>
  <si>
    <t>ແພຮຽນຫຍິບ</t>
  </si>
  <si>
    <t>ແພກາວ</t>
  </si>
  <si>
    <t>ແພແຂງ</t>
  </si>
  <si>
    <t xml:space="preserve">ຊິບໂສ້ງ </t>
  </si>
  <si>
    <t>ໄໝຫຍິບ</t>
  </si>
  <si>
    <t>ດ້າຍແຊກ</t>
  </si>
  <si>
    <t>ເຂັມຈັກ</t>
  </si>
  <si>
    <t>ເຂັມສອຍ</t>
  </si>
  <si>
    <t>ແປ້ງຂີດ</t>
  </si>
  <si>
    <t>ຂໍເກາະໃຫ່ຍ</t>
  </si>
  <si>
    <t>ຂໍເກາະນ້ອຍ</t>
  </si>
  <si>
    <t>ດຸມປ້ຳເບີ 28 ແລະ 24</t>
  </si>
  <si>
    <t>ດຸມແຕບ</t>
  </si>
  <si>
    <t>ເຈັ້ຍກີ້ງ</t>
  </si>
  <si>
    <t>ເຂັມມຸດ</t>
  </si>
  <si>
    <t>ເຂັມມ້າງ</t>
  </si>
  <si>
    <t>ເຫຼັກກີ້ງ</t>
  </si>
  <si>
    <t>ເຊືອກແມັດ</t>
  </si>
  <si>
    <t>ມີດແຊມໃຫ່ຍ</t>
  </si>
  <si>
    <t>ນ້ຳມັນຈັກ</t>
  </si>
  <si>
    <t>ອຸປະໂພກຕັດຫຍິບໃຊ້ໃນເວລາສອບເສັງ</t>
  </si>
  <si>
    <t>ແພຕັດເສື້ອ</t>
  </si>
  <si>
    <t>ສິ້ນ</t>
  </si>
  <si>
    <t>ອັດປື້ມແບບຮຽນ</t>
  </si>
  <si>
    <t>ບັນທັດໂຄ້ງ</t>
  </si>
  <si>
    <t>ເຕົາລີດ</t>
  </si>
  <si>
    <t>ຜ້າຮອງລີດ</t>
  </si>
  <si>
    <t>ດຸມຂາວ</t>
  </si>
  <si>
    <t>ກໍ້ປັກສຽບ</t>
  </si>
  <si>
    <t>ຄ່າລົງທະບຽນ</t>
  </si>
  <si>
    <t xml:space="preserve">                           </t>
  </si>
  <si>
    <t>ຫົວໜ່ວຍ</t>
  </si>
  <si>
    <t>ຊົ່ວໂມງ/ຄັ້ງ</t>
  </si>
  <si>
    <t>420x2</t>
  </si>
  <si>
    <t>ອັດຕາກິນ+ຄ່າເຊົ່າຕ່າງໆ</t>
  </si>
  <si>
    <t>ຄ່າເຊົ່າເຣືອນນາງຄຳຜູ</t>
  </si>
  <si>
    <t>ຫ້ອງ/ເດືອນ/ຄັ້ງ</t>
  </si>
  <si>
    <t>ຄ່າເຊົ່າເຣືອນທ້າວຊ້າງ</t>
  </si>
  <si>
    <t xml:space="preserve">ຄ່າເຊົ່າລົດໄປ+ກັບ </t>
  </si>
  <si>
    <t>ເດືອນ/ຄັ້ງ</t>
  </si>
  <si>
    <t xml:space="preserve">ຄ່ານ້ຳປະປາ </t>
  </si>
  <si>
    <t>ຄົນ/ເດືອນ/ຄັ້ງ</t>
  </si>
  <si>
    <t xml:space="preserve">ຄ່າໄຟຟ້າ </t>
  </si>
  <si>
    <t>ຄັ້ງ</t>
  </si>
  <si>
    <t>ຄົນ/ຄັ້ງ</t>
  </si>
  <si>
    <t>10x2</t>
  </si>
  <si>
    <t>ຄົນ/ຖ້ຽວ</t>
  </si>
  <si>
    <t>1x2</t>
  </si>
  <si>
    <t>2x2</t>
  </si>
  <si>
    <t>ຫົວ/ຄັ້ງ</t>
  </si>
  <si>
    <t>ກ້ານ/ຄັ້ງ</t>
  </si>
  <si>
    <t>ແຜ່ນ/ຄັ້ງ</t>
  </si>
  <si>
    <t>3x2</t>
  </si>
  <si>
    <t>ຕັບ/ຄັ້ງ</t>
  </si>
  <si>
    <t>ອັນ/ຄັ້ງ</t>
  </si>
  <si>
    <t>ກໍ້/ຄັ້ງ</t>
  </si>
  <si>
    <t>ປ່ອງ/ຄັ້ງ</t>
  </si>
  <si>
    <t>ຜືນ/ຄັ້ງ</t>
  </si>
  <si>
    <t>5x2</t>
  </si>
  <si>
    <t>4x2</t>
  </si>
  <si>
    <t>ໃບ/ຄັ້ງ</t>
  </si>
  <si>
    <t>ກ້ອງ/ຄັ້ງ</t>
  </si>
  <si>
    <t>ໂຫຼ/ຄັ້ງ</t>
  </si>
  <si>
    <t>15x2</t>
  </si>
  <si>
    <t>ກັບ/ຄັ້ງ</t>
  </si>
  <si>
    <t>20x2</t>
  </si>
  <si>
    <t>ມັດ/ຄັ້ງ</t>
  </si>
  <si>
    <t>ສໍແຕ້ມຕາ</t>
  </si>
  <si>
    <t>ຖົງ/ຄັ້ງ</t>
  </si>
  <si>
    <t>ຊອງ/ຄັ້ງ</t>
  </si>
  <si>
    <t>ສີຕາ</t>
  </si>
  <si>
    <t>ສີແກ້ມ</t>
  </si>
  <si>
    <t>ຊຸດ/ຄັ້ງ</t>
  </si>
  <si>
    <t>ຫໍ່/ຄັ້ງ</t>
  </si>
  <si>
    <t>V</t>
  </si>
  <si>
    <t>ລວມ I+II+III+IV+V</t>
  </si>
  <si>
    <t>ແຜນງົບປະມານລາຍຈ່າຍ ຕັດຫຍິບ (2ຊຸດ)</t>
  </si>
  <si>
    <t xml:space="preserve">ອັດຕາກີນຄູສອນ </t>
  </si>
  <si>
    <t>250x2</t>
  </si>
  <si>
    <t>ແມັດ/ຄັ້ງ</t>
  </si>
  <si>
    <t>ແຕະ/ຄັ້ງ</t>
  </si>
  <si>
    <t>ດວງ/ຄັ້ງ</t>
  </si>
  <si>
    <t>ຕຸກ/ຄັ້ງ</t>
  </si>
  <si>
    <t xml:space="preserve">              ເລກທີ_________/ສຍຂ.ຫຼບ</t>
  </si>
  <si>
    <t xml:space="preserve">      ລົງວັນທີ…………………</t>
  </si>
  <si>
    <t xml:space="preserve">ປະຈຳປິ 2017 </t>
  </si>
  <si>
    <t xml:space="preserve">                  ເລກທີ_________/ສຍຂ.ຫຼບ</t>
  </si>
  <si>
    <t xml:space="preserve">                 ລົງວັນທີ…………………</t>
  </si>
  <si>
    <r>
      <t xml:space="preserve">      </t>
    </r>
    <r>
      <rPr>
        <b/>
        <sz val="14"/>
        <color theme="1"/>
        <rFont val="Phetsarath OT"/>
      </rPr>
      <t xml:space="preserve">       ປະທານສະຫະພັນແມ່ຍິງແຂວງ          ຫົວໜ້າຂະແໜງພັດທະນາ          ການເງິນ   </t>
    </r>
  </si>
  <si>
    <t>3x3x2</t>
  </si>
  <si>
    <t>10x3x2</t>
  </si>
  <si>
    <t>ແກັດ/ຄັ້ງ</t>
  </si>
  <si>
    <t xml:space="preserve">        ຂຽນເປັນຕົວໜັງສື: ໜື່ງຮ້ອຍ ແປດສິບຫົກລ້ານ ແປດແສນຫ້າສິບສອງພັນກີບ.</t>
  </si>
  <si>
    <t>ຄົນ/ມື້/ຄັ້ງ</t>
  </si>
  <si>
    <t>10x90x2</t>
  </si>
  <si>
    <t>ຜ້າຄຽນຫົວນວດໜ້າ</t>
  </si>
  <si>
    <t>ມວຍເກົ້າຜົມ</t>
  </si>
  <si>
    <t>ຢາສະຜົມ(ຊະນິດກ້ອງ)</t>
  </si>
  <si>
    <t>ຢາສະຜົມ(ຊະນິດຊອງ)</t>
  </si>
  <si>
    <t>ນ້ຳມັນໝາກກອກ(ເຮັດເລັບ)</t>
  </si>
  <si>
    <t>ອາຫານຜົມໂກແຮ່ (ໃສ່ຜົມ)</t>
  </si>
  <si>
    <t>ນ້ຳມັນແດງ (ໃສ່ຜົມ)</t>
  </si>
  <si>
    <t>ວິດຕາມິນແດງ (ໃສ່ຜົມ)</t>
  </si>
  <si>
    <t>ວິດຕາມິນຟ້າ (ໃສ່ຜົມ)</t>
  </si>
  <si>
    <t>ອາຫານຜົມຮວງເຂົ້າ (ໃສ່ຜົມ)</t>
  </si>
  <si>
    <t>ສະເປເຢ່ວ (ໃສ່ຜົມ)</t>
  </si>
  <si>
    <t>ສະເປມັນ  (ໃສ່ຜົມ)</t>
  </si>
  <si>
    <t>ນ້ຳຢາລ້າງເລັບ</t>
  </si>
  <si>
    <t>ຜ້າເຊັດຂົນໜູ</t>
  </si>
  <si>
    <t>ລິບສະຕິກ</t>
  </si>
  <si>
    <t>30x2</t>
  </si>
  <si>
    <t xml:space="preserve">    ຂຽນເປັນຕົວໜັງສື:  ໜື່ງຮ້ອຍເກົ້າສິບເອັດລ້ານ  ແປດແສນຊາວຫົກພັນກີບ.</t>
  </si>
  <si>
    <t xml:space="preserve">         ປະທານສະຫະພັນແມ່ຍິງແຂວງ                ຫົວໜ້າຂະແໜງພັດທະນາ            ການເງິນ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</si>
</sst>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Phetsarath OT"/>
    </font>
    <font>
      <sz val="12"/>
      <color theme="1"/>
      <name val="Phetsarath OT"/>
    </font>
    <font>
      <b/>
      <u/>
      <sz val="12"/>
      <color theme="1"/>
      <name val="Phetsarath OT"/>
    </font>
    <font>
      <b/>
      <sz val="12"/>
      <color theme="1"/>
      <name val="Phetsarath OT"/>
    </font>
    <font>
      <b/>
      <u val="singleAccounting"/>
      <sz val="12"/>
      <color theme="1"/>
      <name val="Phetsarath OT"/>
    </font>
    <font>
      <sz val="12"/>
      <name val="Phetsarath OT"/>
    </font>
    <font>
      <b/>
      <sz val="11"/>
      <color theme="1"/>
      <name val="Phetsarath OT"/>
    </font>
    <font>
      <b/>
      <sz val="14"/>
      <color theme="1"/>
      <name val="Phetsarath OT"/>
    </font>
    <font>
      <sz val="14"/>
      <color theme="1"/>
      <name val="Phetsarath OT"/>
    </font>
    <font>
      <b/>
      <u val="singleAccounting"/>
      <sz val="14"/>
      <color theme="1"/>
      <name val="Phetsarath OT"/>
    </font>
    <font>
      <b/>
      <u/>
      <sz val="14"/>
      <name val="Phetsarath OT"/>
    </font>
    <font>
      <b/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87" fontId="2" fillId="0" borderId="0" xfId="1" applyNumberFormat="1" applyFont="1"/>
    <xf numFmtId="0" fontId="3" fillId="0" borderId="1" xfId="0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0" fontId="3" fillId="0" borderId="1" xfId="0" applyFont="1" applyBorder="1"/>
    <xf numFmtId="187" fontId="3" fillId="0" borderId="1" xfId="1" applyNumberFormat="1" applyFont="1" applyBorder="1"/>
    <xf numFmtId="187" fontId="5" fillId="0" borderId="1" xfId="0" applyNumberFormat="1" applyFont="1" applyBorder="1"/>
    <xf numFmtId="0" fontId="4" fillId="0" borderId="1" xfId="0" applyFont="1" applyBorder="1" applyAlignment="1">
      <alignment horizontal="center"/>
    </xf>
    <xf numFmtId="187" fontId="6" fillId="0" borderId="1" xfId="0" applyNumberFormat="1" applyFont="1" applyBorder="1"/>
    <xf numFmtId="0" fontId="3" fillId="0" borderId="1" xfId="0" applyFont="1" applyBorder="1" applyAlignment="1">
      <alignment horizontal="left"/>
    </xf>
    <xf numFmtId="187" fontId="3" fillId="0" borderId="1" xfId="0" applyNumberFormat="1" applyFont="1" applyBorder="1"/>
    <xf numFmtId="187" fontId="2" fillId="0" borderId="0" xfId="0" applyNumberFormat="1" applyFont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87" fontId="5" fillId="0" borderId="1" xfId="1" applyNumberFormat="1" applyFont="1" applyBorder="1"/>
    <xf numFmtId="0" fontId="5" fillId="0" borderId="0" xfId="0" applyFont="1" applyAlignment="1">
      <alignment horizontal="left"/>
    </xf>
    <xf numFmtId="0" fontId="8" fillId="0" borderId="0" xfId="0" applyFont="1"/>
    <xf numFmtId="187" fontId="8" fillId="0" borderId="0" xfId="1" applyNumberFormat="1" applyFont="1"/>
    <xf numFmtId="0" fontId="2" fillId="0" borderId="1" xfId="0" applyFont="1" applyBorder="1"/>
    <xf numFmtId="0" fontId="10" fillId="0" borderId="1" xfId="0" applyFont="1" applyBorder="1" applyAlignment="1">
      <alignment horizontal="center"/>
    </xf>
    <xf numFmtId="187" fontId="11" fillId="0" borderId="1" xfId="0" applyNumberFormat="1" applyFont="1" applyBorder="1"/>
    <xf numFmtId="0" fontId="10" fillId="0" borderId="0" xfId="0" applyFont="1"/>
    <xf numFmtId="187" fontId="10" fillId="0" borderId="0" xfId="1" applyNumberFormat="1" applyFont="1"/>
    <xf numFmtId="0" fontId="2" fillId="0" borderId="0" xfId="0" applyFont="1" applyBorder="1"/>
    <xf numFmtId="187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6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3" fillId="0" borderId="2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0" fontId="4" fillId="0" borderId="3" xfId="0" applyFont="1" applyBorder="1" applyAlignment="1"/>
    <xf numFmtId="187" fontId="3" fillId="0" borderId="1" xfId="0" applyNumberFormat="1" applyFont="1" applyFill="1" applyBorder="1"/>
    <xf numFmtId="187" fontId="2" fillId="0" borderId="0" xfId="1" applyNumberFormat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/>
    <xf numFmtId="0" fontId="0" fillId="2" borderId="0" xfId="0" applyFill="1"/>
    <xf numFmtId="187" fontId="2" fillId="0" borderId="1" xfId="1" applyNumberFormat="1" applyFont="1" applyBorder="1"/>
    <xf numFmtId="0" fontId="7" fillId="0" borderId="1" xfId="0" applyFont="1" applyFill="1" applyBorder="1"/>
    <xf numFmtId="0" fontId="12" fillId="0" borderId="1" xfId="0" applyFont="1" applyFill="1" applyBorder="1" applyAlignment="1">
      <alignment horizontal="center"/>
    </xf>
    <xf numFmtId="187" fontId="9" fillId="0" borderId="1" xfId="1" applyNumberFormat="1" applyFont="1" applyBorder="1"/>
    <xf numFmtId="187" fontId="3" fillId="0" borderId="1" xfId="1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0" xfId="0" applyFont="1" applyAlignment="1"/>
    <xf numFmtId="0" fontId="4" fillId="0" borderId="1" xfId="0" applyFont="1" applyBorder="1" applyAlignment="1"/>
    <xf numFmtId="0" fontId="0" fillId="0" borderId="1" xfId="0" applyBorder="1"/>
    <xf numFmtId="187" fontId="5" fillId="0" borderId="1" xfId="0" applyNumberFormat="1" applyFont="1" applyBorder="1" applyAlignment="1"/>
    <xf numFmtId="0" fontId="3" fillId="0" borderId="1" xfId="0" applyFont="1" applyFill="1" applyBorder="1" applyAlignment="1">
      <alignment horizontal="center"/>
    </xf>
    <xf numFmtId="187" fontId="6" fillId="0" borderId="1" xfId="0" applyNumberFormat="1" applyFont="1" applyFill="1" applyBorder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187" fontId="13" fillId="0" borderId="0" xfId="0" applyNumberFormat="1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32"/>
  <sheetViews>
    <sheetView workbookViewId="0">
      <selection activeCell="A3" sqref="A3:G133"/>
    </sheetView>
  </sheetViews>
  <sheetFormatPr defaultRowHeight="14.25"/>
  <cols>
    <col min="1" max="1" width="5.875" customWidth="1"/>
    <col min="2" max="2" width="23.5" customWidth="1"/>
    <col min="3" max="3" width="8.625" customWidth="1"/>
    <col min="4" max="4" width="11.375" customWidth="1"/>
    <col min="5" max="5" width="14.5" customWidth="1"/>
    <col min="6" max="6" width="13" customWidth="1"/>
  </cols>
  <sheetData>
    <row r="3" spans="1:1" s="1" customFormat="1" ht="18.75">
      <c r="A3" s="2"/>
    </row>
    <row r="4" spans="1:1" s="1" customFormat="1" ht="18.75">
      <c r="A4" s="2"/>
    </row>
    <row r="5" spans="1:1" s="1" customFormat="1" ht="18.75">
      <c r="A5" s="2"/>
    </row>
    <row r="6" spans="1:1" s="1" customFormat="1" ht="18.75">
      <c r="A6" s="2"/>
    </row>
    <row r="7" spans="1:1" s="1" customFormat="1" ht="18.75">
      <c r="A7" s="2"/>
    </row>
    <row r="8" spans="1:1" s="1" customFormat="1" ht="18.75">
      <c r="A8" s="2"/>
    </row>
    <row r="9" spans="1:1" s="1" customFormat="1" ht="18.75">
      <c r="A9" s="2"/>
    </row>
    <row r="10" spans="1:1" s="1" customFormat="1" ht="18.75">
      <c r="A10" s="2"/>
    </row>
    <row r="11" spans="1:1" s="1" customFormat="1" ht="18.75">
      <c r="A11" s="2"/>
    </row>
    <row r="12" spans="1:1" s="1" customFormat="1" ht="18.75">
      <c r="A12" s="2"/>
    </row>
    <row r="13" spans="1:1" s="1" customFormat="1" ht="18.75">
      <c r="A13" s="2"/>
    </row>
    <row r="14" spans="1:1" s="1" customFormat="1" ht="18.75">
      <c r="A14" s="2"/>
    </row>
    <row r="15" spans="1:1" s="1" customFormat="1" ht="18.75">
      <c r="A15" s="2"/>
    </row>
    <row r="16" spans="1:1" s="1" customFormat="1" ht="18.75">
      <c r="A16" s="2"/>
    </row>
    <row r="17" spans="1:2" s="1" customFormat="1" ht="18.75">
      <c r="A17" s="2"/>
    </row>
    <row r="18" spans="1:2" s="1" customFormat="1" ht="18.75">
      <c r="A18" s="2"/>
    </row>
    <row r="19" spans="1:2" s="1" customFormat="1" ht="18.75">
      <c r="A19" s="2"/>
    </row>
    <row r="20" spans="1:2" s="1" customFormat="1" ht="18.75">
      <c r="A20" s="2"/>
    </row>
    <row r="21" spans="1:2" s="1" customFormat="1" ht="18.75">
      <c r="A21" s="2"/>
    </row>
    <row r="22" spans="1:2" s="1" customFormat="1" ht="18.75">
      <c r="A22" s="2"/>
    </row>
    <row r="23" spans="1:2" s="1" customFormat="1" ht="18.75">
      <c r="A23" s="2"/>
    </row>
    <row r="24" spans="1:2" s="1" customFormat="1" ht="18.75">
      <c r="A24" s="2"/>
    </row>
    <row r="25" spans="1:2" s="1" customFormat="1" ht="18.75">
      <c r="A25" s="2"/>
    </row>
    <row r="26" spans="1:2" s="1" customFormat="1" ht="18.75">
      <c r="A26" s="2"/>
    </row>
    <row r="27" spans="1:2" s="1" customFormat="1" ht="18.75">
      <c r="A27" s="2"/>
    </row>
    <row r="28" spans="1:2" s="1" customFormat="1" ht="18.75">
      <c r="A28" s="2"/>
    </row>
    <row r="29" spans="1:2" s="1" customFormat="1" ht="18.75">
      <c r="A29" s="2"/>
    </row>
    <row r="30" spans="1:2" s="1" customFormat="1" ht="18.75">
      <c r="A30" s="2"/>
    </row>
    <row r="31" spans="1:2" s="1" customFormat="1" ht="18.75">
      <c r="A31" s="2"/>
    </row>
    <row r="32" spans="1:2" s="1" customFormat="1" ht="18.75">
      <c r="A32" s="2"/>
      <c r="B32" s="12"/>
    </row>
    <row r="33" spans="1:1" s="1" customFormat="1" ht="18.75">
      <c r="A33" s="2"/>
    </row>
    <row r="34" spans="1:1" s="1" customFormat="1" ht="18.75">
      <c r="A34" s="2"/>
    </row>
    <row r="35" spans="1:1" s="1" customFormat="1" ht="18.75">
      <c r="A35" s="2"/>
    </row>
    <row r="36" spans="1:1" s="1" customFormat="1" ht="18.75">
      <c r="A36" s="2"/>
    </row>
    <row r="37" spans="1:1" s="1" customFormat="1" ht="18.75">
      <c r="A37" s="2"/>
    </row>
    <row r="38" spans="1:1" s="1" customFormat="1" ht="18.75">
      <c r="A38" s="2"/>
    </row>
    <row r="39" spans="1:1" s="1" customFormat="1" ht="18.75">
      <c r="A39" s="2"/>
    </row>
    <row r="40" spans="1:1" s="1" customFormat="1" ht="18.75">
      <c r="A40" s="2"/>
    </row>
    <row r="41" spans="1:1" s="1" customFormat="1" ht="18.75">
      <c r="A41" s="2"/>
    </row>
    <row r="42" spans="1:1" s="1" customFormat="1" ht="18.75">
      <c r="A42" s="2"/>
    </row>
    <row r="43" spans="1:1" s="1" customFormat="1" ht="18.75">
      <c r="A43" s="2"/>
    </row>
    <row r="44" spans="1:1" s="1" customFormat="1" ht="18.75">
      <c r="A44" s="2"/>
    </row>
    <row r="45" spans="1:1" s="1" customFormat="1" ht="18.75">
      <c r="A45" s="2"/>
    </row>
    <row r="46" spans="1:1" s="1" customFormat="1" ht="18.75">
      <c r="A46" s="2"/>
    </row>
    <row r="47" spans="1:1" s="1" customFormat="1" ht="18.75">
      <c r="A47" s="2"/>
    </row>
    <row r="48" spans="1:1" s="1" customFormat="1" ht="18.75">
      <c r="A48" s="2"/>
    </row>
    <row r="49" spans="1:1" s="1" customFormat="1" ht="18.75">
      <c r="A49" s="2"/>
    </row>
    <row r="50" spans="1:1" s="1" customFormat="1" ht="18.75">
      <c r="A50" s="2"/>
    </row>
    <row r="51" spans="1:1" s="1" customFormat="1" ht="18.75">
      <c r="A51" s="2"/>
    </row>
    <row r="52" spans="1:1" s="1" customFormat="1" ht="18.75">
      <c r="A52" s="2"/>
    </row>
    <row r="53" spans="1:1" s="1" customFormat="1" ht="18.75">
      <c r="A53" s="2"/>
    </row>
    <row r="54" spans="1:1" s="1" customFormat="1" ht="18.75">
      <c r="A54" s="2"/>
    </row>
    <row r="55" spans="1:1" s="1" customFormat="1" ht="18.75">
      <c r="A55" s="2"/>
    </row>
    <row r="56" spans="1:1" s="1" customFormat="1" ht="18.75">
      <c r="A56" s="2"/>
    </row>
    <row r="57" spans="1:1" s="1" customFormat="1" ht="18.75">
      <c r="A57" s="2"/>
    </row>
    <row r="58" spans="1:1" s="1" customFormat="1" ht="18.75">
      <c r="A58" s="2"/>
    </row>
    <row r="59" spans="1:1" s="1" customFormat="1" ht="18.75">
      <c r="A59" s="2"/>
    </row>
    <row r="60" spans="1:1" s="1" customFormat="1" ht="18.75">
      <c r="A60" s="2"/>
    </row>
    <row r="61" spans="1:1" s="1" customFormat="1" ht="18.75">
      <c r="A61" s="2"/>
    </row>
    <row r="62" spans="1:1" s="1" customFormat="1" ht="18.75">
      <c r="A62" s="2"/>
    </row>
    <row r="63" spans="1:1" s="23" customFormat="1" ht="23.25">
      <c r="A63" s="24"/>
    </row>
    <row r="64" spans="1:1" s="1" customFormat="1" ht="18.75">
      <c r="A64" s="2"/>
    </row>
    <row r="65" spans="1:1" s="1" customFormat="1" ht="18.75">
      <c r="A65" s="2"/>
    </row>
    <row r="66" spans="1:1" s="1" customFormat="1" ht="18.75">
      <c r="A66" s="2"/>
    </row>
    <row r="67" spans="1:1" s="1" customFormat="1" ht="18.75">
      <c r="A67" s="2"/>
    </row>
    <row r="68" spans="1:1" s="1" customFormat="1" ht="18.75">
      <c r="A68" s="2"/>
    </row>
    <row r="69" spans="1:1" s="1" customFormat="1" ht="18.75">
      <c r="A69" s="2"/>
    </row>
    <row r="70" spans="1:1" s="1" customFormat="1" ht="18.75">
      <c r="A70" s="2"/>
    </row>
    <row r="71" spans="1:1" s="1" customFormat="1" ht="18.75">
      <c r="A71" s="2"/>
    </row>
    <row r="72" spans="1:1" s="1" customFormat="1" ht="18.75">
      <c r="A72" s="2"/>
    </row>
    <row r="73" spans="1:1" s="1" customFormat="1" ht="18.75">
      <c r="A73" s="2"/>
    </row>
    <row r="74" spans="1:1" s="1" customFormat="1" ht="18.75">
      <c r="A74" s="2"/>
    </row>
    <row r="75" spans="1:1" s="1" customFormat="1" ht="18.75">
      <c r="A75" s="2"/>
    </row>
    <row r="76" spans="1:1" s="1" customFormat="1" ht="18.75">
      <c r="A76" s="2"/>
    </row>
    <row r="77" spans="1:1" s="1" customFormat="1" ht="18.75">
      <c r="A77" s="2"/>
    </row>
    <row r="78" spans="1:1" s="1" customFormat="1" ht="18.75">
      <c r="A78" s="2"/>
    </row>
    <row r="79" spans="1:1" s="1" customFormat="1" ht="18.75">
      <c r="A79" s="2"/>
    </row>
    <row r="80" spans="1:1" s="1" customFormat="1" ht="18.75">
      <c r="A80" s="2"/>
    </row>
    <row r="81" spans="1:1" s="1" customFormat="1" ht="18.75">
      <c r="A81" s="2"/>
    </row>
    <row r="82" spans="1:1" s="1" customFormat="1" ht="18.75">
      <c r="A82" s="2"/>
    </row>
    <row r="83" spans="1:1" s="1" customFormat="1" ht="18.75">
      <c r="A83" s="2"/>
    </row>
    <row r="84" spans="1:1" s="1" customFormat="1" ht="18.75">
      <c r="A84" s="2"/>
    </row>
    <row r="85" spans="1:1" s="1" customFormat="1" ht="18.75">
      <c r="A85" s="2"/>
    </row>
    <row r="86" spans="1:1" s="1" customFormat="1" ht="18.75">
      <c r="A86" s="2"/>
    </row>
    <row r="87" spans="1:1" s="1" customFormat="1" ht="18.75">
      <c r="A87" s="2"/>
    </row>
    <row r="88" spans="1:1" s="1" customFormat="1" ht="18.75">
      <c r="A88" s="2"/>
    </row>
    <row r="89" spans="1:1" s="1" customFormat="1" ht="18.75">
      <c r="A89" s="2"/>
    </row>
    <row r="90" spans="1:1" s="1" customFormat="1" ht="18.75">
      <c r="A90" s="2"/>
    </row>
    <row r="91" spans="1:1" s="1" customFormat="1" ht="18.75">
      <c r="A91" s="2"/>
    </row>
    <row r="92" spans="1:1" s="1" customFormat="1" ht="18.75">
      <c r="A92" s="2"/>
    </row>
    <row r="93" spans="1:1" s="1" customFormat="1" ht="18.75">
      <c r="A93" s="2"/>
    </row>
    <row r="94" spans="1:1" s="1" customFormat="1" ht="18.75">
      <c r="A94" s="2"/>
    </row>
    <row r="95" spans="1:1" s="1" customFormat="1" ht="18.75">
      <c r="A95" s="2"/>
    </row>
    <row r="96" spans="1:1" s="1" customFormat="1" ht="18.75">
      <c r="A96" s="2"/>
    </row>
    <row r="97" spans="1:1" s="1" customFormat="1" ht="18.75">
      <c r="A97" s="2"/>
    </row>
    <row r="98" spans="1:1" s="1" customFormat="1" ht="18.75">
      <c r="A98" s="2"/>
    </row>
    <row r="99" spans="1:1" s="1" customFormat="1" ht="18.75">
      <c r="A99" s="2"/>
    </row>
    <row r="100" spans="1:1" s="1" customFormat="1" ht="18.75">
      <c r="A100" s="2"/>
    </row>
    <row r="101" spans="1:1" s="1" customFormat="1" ht="18.75">
      <c r="A101" s="2"/>
    </row>
    <row r="102" spans="1:1" s="1" customFormat="1" ht="18.75">
      <c r="A102" s="2"/>
    </row>
    <row r="103" spans="1:1" s="1" customFormat="1" ht="18.75">
      <c r="A103" s="2"/>
    </row>
    <row r="104" spans="1:1" s="1" customFormat="1" ht="18.75">
      <c r="A104" s="2"/>
    </row>
    <row r="105" spans="1:1" s="1" customFormat="1" ht="18.75">
      <c r="A105" s="2"/>
    </row>
    <row r="106" spans="1:1" s="1" customFormat="1" ht="18.75">
      <c r="A106" s="2"/>
    </row>
    <row r="107" spans="1:1" s="1" customFormat="1" ht="18.75">
      <c r="A107" s="2"/>
    </row>
    <row r="108" spans="1:1" s="1" customFormat="1" ht="18.75">
      <c r="A108" s="2"/>
    </row>
    <row r="109" spans="1:1" s="1" customFormat="1" ht="18.75">
      <c r="A109" s="2"/>
    </row>
    <row r="110" spans="1:1" s="1" customFormat="1" ht="18.75">
      <c r="A110" s="2"/>
    </row>
    <row r="111" spans="1:1" s="1" customFormat="1" ht="18.75">
      <c r="A111" s="2"/>
    </row>
    <row r="112" spans="1:1" s="1" customFormat="1" ht="18.75">
      <c r="A112" s="2"/>
    </row>
    <row r="113" spans="1:1" s="1" customFormat="1" ht="18.75">
      <c r="A113" s="2"/>
    </row>
    <row r="114" spans="1:1" s="1" customFormat="1" ht="18.75">
      <c r="A114" s="2"/>
    </row>
    <row r="115" spans="1:1" s="1" customFormat="1" ht="18.75">
      <c r="A115" s="2"/>
    </row>
    <row r="116" spans="1:1" s="1" customFormat="1" ht="18.75">
      <c r="A116" s="2"/>
    </row>
    <row r="117" spans="1:1" s="1" customFormat="1" ht="18.75">
      <c r="A117" s="2"/>
    </row>
    <row r="118" spans="1:1" s="1" customFormat="1" ht="18.75">
      <c r="A118" s="2"/>
    </row>
    <row r="119" spans="1:1" s="1" customFormat="1" ht="18.75">
      <c r="A119" s="2"/>
    </row>
    <row r="120" spans="1:1" s="1" customFormat="1" ht="18.75">
      <c r="A120" s="2"/>
    </row>
    <row r="121" spans="1:1" s="1" customFormat="1" ht="18.75">
      <c r="A121" s="2"/>
    </row>
    <row r="122" spans="1:1" s="1" customFormat="1" ht="18.75">
      <c r="A122" s="2"/>
    </row>
    <row r="123" spans="1:1" s="1" customFormat="1" ht="18.75">
      <c r="A123" s="2"/>
    </row>
    <row r="124" spans="1:1" s="1" customFormat="1" ht="18.75">
      <c r="A124" s="2"/>
    </row>
    <row r="125" spans="1:1" s="1" customFormat="1" ht="18.75">
      <c r="A125" s="2"/>
    </row>
    <row r="126" spans="1:1" s="1" customFormat="1" ht="18.75">
      <c r="A126" s="2"/>
    </row>
    <row r="127" spans="1:1" s="1" customFormat="1" ht="18.75">
      <c r="A127" s="2"/>
    </row>
    <row r="128" spans="1:1" s="1" customFormat="1" ht="18.75">
      <c r="A128" s="2"/>
    </row>
    <row r="129" spans="1:8" s="1" customFormat="1" ht="18.75">
      <c r="A129" s="2"/>
    </row>
    <row r="130" spans="1:8" s="1" customFormat="1" ht="18.75">
      <c r="A130" s="2"/>
    </row>
    <row r="131" spans="1:8" s="1" customFormat="1" ht="18.75">
      <c r="A131" s="2"/>
    </row>
    <row r="132" spans="1:8" s="1" customFormat="1" ht="18.75">
      <c r="A132" s="2"/>
    </row>
    <row r="133" spans="1:8" s="1" customFormat="1" ht="18.75">
      <c r="A133" s="2"/>
    </row>
    <row r="134" spans="1:8" s="1" customFormat="1" ht="18.75">
      <c r="H134" s="2"/>
    </row>
    <row r="135" spans="1:8" s="1" customFormat="1" ht="10.5" customHeight="1">
      <c r="H135" s="2"/>
    </row>
    <row r="136" spans="1:8" s="1" customFormat="1" ht="18.75">
      <c r="H136" s="2"/>
    </row>
    <row r="137" spans="1:8" s="1" customFormat="1" ht="9" customHeight="1">
      <c r="H137" s="2"/>
    </row>
    <row r="138" spans="1:8" s="1" customFormat="1" ht="18.75">
      <c r="H138" s="2"/>
    </row>
    <row r="139" spans="1:8" s="1" customFormat="1" ht="9.75" customHeight="1">
      <c r="H139" s="2"/>
    </row>
    <row r="140" spans="1:8" s="18" customFormat="1" ht="18.75">
      <c r="A140" s="1"/>
      <c r="B140" s="1"/>
      <c r="C140" s="1"/>
      <c r="D140" s="1"/>
      <c r="E140" s="1"/>
      <c r="F140" s="1"/>
      <c r="G140" s="1"/>
      <c r="H140" s="19"/>
    </row>
    <row r="141" spans="1:8" s="1" customFormat="1" ht="18.75">
      <c r="H141" s="2"/>
    </row>
    <row r="142" spans="1:8" s="1" customFormat="1" ht="18.75">
      <c r="H142" s="2"/>
    </row>
    <row r="143" spans="1:8" s="1" customFormat="1" ht="18.75">
      <c r="H143" s="2"/>
    </row>
    <row r="144" spans="1:8" s="1" customFormat="1" ht="18.75">
      <c r="H144" s="2"/>
    </row>
    <row r="145" spans="8:8" s="1" customFormat="1" ht="18.75">
      <c r="H145" s="2"/>
    </row>
    <row r="146" spans="8:8" s="1" customFormat="1" ht="18.75">
      <c r="H146" s="2"/>
    </row>
    <row r="147" spans="8:8" s="1" customFormat="1" ht="18.75">
      <c r="H147" s="2"/>
    </row>
    <row r="148" spans="8:8" s="1" customFormat="1" ht="18.75">
      <c r="H148" s="2"/>
    </row>
    <row r="149" spans="8:8" s="1" customFormat="1" ht="18.75">
      <c r="H149" s="2"/>
    </row>
    <row r="150" spans="8:8" s="1" customFormat="1" ht="18.75">
      <c r="H150" s="2"/>
    </row>
    <row r="151" spans="8:8" s="1" customFormat="1" ht="18.75">
      <c r="H151" s="2"/>
    </row>
    <row r="152" spans="8:8" s="1" customFormat="1" ht="18.75">
      <c r="H152" s="2"/>
    </row>
    <row r="153" spans="8:8" s="1" customFormat="1" ht="18.75">
      <c r="H153" s="2"/>
    </row>
    <row r="154" spans="8:8" s="1" customFormat="1" ht="18.75">
      <c r="H154" s="2"/>
    </row>
    <row r="155" spans="8:8" s="1" customFormat="1" ht="18.75">
      <c r="H155" s="2"/>
    </row>
    <row r="156" spans="8:8" s="1" customFormat="1" ht="18.75">
      <c r="H156" s="2"/>
    </row>
    <row r="157" spans="8:8" s="1" customFormat="1" ht="18.75">
      <c r="H157" s="2"/>
    </row>
    <row r="158" spans="8:8" s="1" customFormat="1" ht="18.75">
      <c r="H158" s="2"/>
    </row>
    <row r="159" spans="8:8" s="1" customFormat="1" ht="18.75">
      <c r="H159" s="2"/>
    </row>
    <row r="160" spans="8:8" s="1" customFormat="1" ht="18.75">
      <c r="H160" s="2"/>
    </row>
    <row r="161" spans="8:8" s="1" customFormat="1" ht="18.75">
      <c r="H161" s="2"/>
    </row>
    <row r="162" spans="8:8" s="1" customFormat="1" ht="18.75">
      <c r="H162" s="2"/>
    </row>
    <row r="163" spans="8:8" s="1" customFormat="1" ht="18.75">
      <c r="H163" s="2"/>
    </row>
    <row r="164" spans="8:8" s="1" customFormat="1" ht="18.75">
      <c r="H164" s="2"/>
    </row>
    <row r="165" spans="8:8" s="1" customFormat="1" ht="18.75">
      <c r="H165" s="2"/>
    </row>
    <row r="166" spans="8:8" s="1" customFormat="1" ht="18.75">
      <c r="H166" s="2"/>
    </row>
    <row r="167" spans="8:8" s="1" customFormat="1" ht="18.75">
      <c r="H167" s="2"/>
    </row>
    <row r="168" spans="8:8" s="1" customFormat="1" ht="18.75">
      <c r="H168" s="2"/>
    </row>
    <row r="169" spans="8:8" s="1" customFormat="1" ht="18.75">
      <c r="H169" s="2"/>
    </row>
    <row r="170" spans="8:8" s="1" customFormat="1" ht="18.75">
      <c r="H170" s="2"/>
    </row>
    <row r="171" spans="8:8" s="1" customFormat="1" ht="18.75">
      <c r="H171" s="2"/>
    </row>
    <row r="172" spans="8:8" s="1" customFormat="1" ht="18.75">
      <c r="H172" s="2"/>
    </row>
    <row r="173" spans="8:8" s="1" customFormat="1" ht="18.75">
      <c r="H173" s="2"/>
    </row>
    <row r="174" spans="8:8" s="1" customFormat="1" ht="18.75">
      <c r="H174" s="2"/>
    </row>
    <row r="175" spans="8:8" s="1" customFormat="1" ht="18.75">
      <c r="H175" s="2"/>
    </row>
    <row r="176" spans="8:8" s="1" customFormat="1" ht="18.75">
      <c r="H176" s="2"/>
    </row>
    <row r="177" spans="1:8" s="1" customFormat="1" ht="18.75">
      <c r="H177" s="2"/>
    </row>
    <row r="178" spans="1:8" s="1" customFormat="1" ht="18.75">
      <c r="H178" s="2"/>
    </row>
    <row r="179" spans="1:8" s="1" customFormat="1" ht="18.75">
      <c r="H179" s="2"/>
    </row>
    <row r="180" spans="1:8" s="1" customFormat="1" ht="18.75">
      <c r="H180" s="2"/>
    </row>
    <row r="181" spans="1:8" s="18" customFormat="1" ht="18.75">
      <c r="A181" s="1"/>
      <c r="B181" s="1"/>
      <c r="C181" s="1"/>
      <c r="D181" s="1"/>
      <c r="E181" s="1"/>
      <c r="F181" s="1"/>
      <c r="G181" s="1"/>
      <c r="H181" s="19"/>
    </row>
    <row r="182" spans="1:8" s="1" customFormat="1" ht="18.75">
      <c r="H182" s="2"/>
    </row>
    <row r="183" spans="1:8" s="1" customFormat="1" ht="18.75">
      <c r="H183" s="2"/>
    </row>
    <row r="184" spans="1:8" s="1" customFormat="1" ht="18.75">
      <c r="H184" s="2"/>
    </row>
    <row r="185" spans="1:8" s="1" customFormat="1" ht="18.75">
      <c r="H185" s="2"/>
    </row>
    <row r="186" spans="1:8" s="1" customFormat="1" ht="18.75">
      <c r="H186" s="2"/>
    </row>
    <row r="187" spans="1:8" s="1" customFormat="1" ht="18.75">
      <c r="H187" s="2"/>
    </row>
    <row r="188" spans="1:8" s="1" customFormat="1" ht="18.75">
      <c r="H188" s="2"/>
    </row>
    <row r="189" spans="1:8" s="1" customFormat="1" ht="18.75">
      <c r="H189" s="2"/>
    </row>
    <row r="190" spans="1:8" s="1" customFormat="1" ht="18.75">
      <c r="H190" s="2"/>
    </row>
    <row r="191" spans="1:8" s="1" customFormat="1" ht="18.75">
      <c r="H191" s="2"/>
    </row>
    <row r="192" spans="1:8" s="1" customFormat="1" ht="18.75">
      <c r="H192" s="2"/>
    </row>
    <row r="193" spans="1:8" s="1" customFormat="1" ht="18.75">
      <c r="H193" s="2"/>
    </row>
    <row r="194" spans="1:8" s="1" customFormat="1" ht="18.75">
      <c r="H194" s="2"/>
    </row>
    <row r="195" spans="1:8" s="1" customFormat="1" ht="18.75">
      <c r="H195" s="2"/>
    </row>
    <row r="196" spans="1:8" s="1" customFormat="1" ht="18.75">
      <c r="H196" s="2"/>
    </row>
    <row r="197" spans="1:8" s="1" customFormat="1" ht="18.75">
      <c r="H197" s="2"/>
    </row>
    <row r="198" spans="1:8" s="1" customFormat="1" ht="18.75">
      <c r="H198" s="2"/>
    </row>
    <row r="199" spans="1:8" s="1" customFormat="1" ht="18.75">
      <c r="H199" s="2"/>
    </row>
    <row r="200" spans="1:8" s="1" customFormat="1" ht="18.75">
      <c r="H200" s="2"/>
    </row>
    <row r="201" spans="1:8" s="1" customFormat="1" ht="18.75">
      <c r="H201" s="2"/>
    </row>
    <row r="202" spans="1:8" s="1" customFormat="1" ht="18.75">
      <c r="A202"/>
      <c r="B202"/>
      <c r="C202"/>
      <c r="D202"/>
      <c r="E202"/>
      <c r="F202"/>
      <c r="G202"/>
      <c r="H202" s="2"/>
    </row>
    <row r="203" spans="1:8" s="1" customFormat="1" ht="18.75">
      <c r="A203"/>
      <c r="B203"/>
      <c r="C203"/>
      <c r="D203"/>
      <c r="E203"/>
      <c r="F203"/>
      <c r="G203"/>
      <c r="H203" s="2"/>
    </row>
    <row r="204" spans="1:8" s="1" customFormat="1" ht="18.75">
      <c r="A204"/>
      <c r="B204"/>
      <c r="C204"/>
      <c r="D204"/>
      <c r="E204"/>
      <c r="F204"/>
      <c r="G204"/>
      <c r="H204" s="2"/>
    </row>
    <row r="205" spans="1:8" s="1" customFormat="1" ht="18.75">
      <c r="A205"/>
      <c r="B205"/>
      <c r="C205"/>
      <c r="D205"/>
      <c r="E205"/>
      <c r="F205"/>
      <c r="G205"/>
      <c r="H205" s="2"/>
    </row>
    <row r="206" spans="1:8" s="1" customFormat="1" ht="18.75">
      <c r="A206"/>
      <c r="B206"/>
      <c r="C206"/>
      <c r="D206"/>
      <c r="E206"/>
      <c r="F206"/>
      <c r="G206"/>
      <c r="H206" s="2"/>
    </row>
    <row r="207" spans="1:8" s="1" customFormat="1" ht="18.75">
      <c r="A207"/>
      <c r="B207"/>
      <c r="C207"/>
      <c r="D207"/>
      <c r="E207"/>
      <c r="F207"/>
      <c r="G207"/>
      <c r="H207" s="2"/>
    </row>
    <row r="208" spans="1:8" s="1" customFormat="1" ht="18.75">
      <c r="A208"/>
      <c r="B208"/>
      <c r="C208"/>
      <c r="D208"/>
      <c r="E208"/>
      <c r="F208"/>
      <c r="G208"/>
      <c r="H208" s="2"/>
    </row>
    <row r="209" spans="1:8" s="1" customFormat="1" ht="18.75">
      <c r="A209"/>
      <c r="B209"/>
      <c r="C209"/>
      <c r="D209"/>
      <c r="E209"/>
      <c r="F209"/>
      <c r="G209"/>
      <c r="H209" s="2"/>
    </row>
    <row r="210" spans="1:8" s="1" customFormat="1" ht="18.75">
      <c r="A210"/>
      <c r="B210"/>
      <c r="C210"/>
      <c r="D210"/>
      <c r="E210"/>
      <c r="F210"/>
      <c r="G210"/>
      <c r="H210" s="2"/>
    </row>
    <row r="211" spans="1:8" s="1" customFormat="1" ht="18.75">
      <c r="A211"/>
      <c r="B211"/>
      <c r="C211"/>
      <c r="D211"/>
      <c r="E211"/>
      <c r="F211"/>
      <c r="G211"/>
      <c r="H211" s="2"/>
    </row>
    <row r="212" spans="1:8" s="1" customFormat="1" ht="18.75">
      <c r="A212"/>
      <c r="B212"/>
      <c r="C212"/>
      <c r="D212"/>
      <c r="E212"/>
      <c r="F212"/>
      <c r="G212"/>
      <c r="H212" s="2"/>
    </row>
    <row r="213" spans="1:8" s="1" customFormat="1" ht="18.75">
      <c r="A213"/>
      <c r="B213"/>
      <c r="C213"/>
      <c r="D213"/>
      <c r="E213"/>
      <c r="F213"/>
      <c r="G213"/>
      <c r="H213" s="2"/>
    </row>
    <row r="214" spans="1:8" s="1" customFormat="1" ht="18.75">
      <c r="A214"/>
      <c r="B214"/>
      <c r="C214"/>
      <c r="D214"/>
      <c r="E214"/>
      <c r="F214"/>
      <c r="G214"/>
      <c r="H214" s="2"/>
    </row>
    <row r="215" spans="1:8" s="1" customFormat="1" ht="18.75">
      <c r="A215"/>
      <c r="B215"/>
      <c r="C215"/>
      <c r="D215"/>
      <c r="E215"/>
      <c r="F215"/>
      <c r="G215"/>
      <c r="H215" s="2"/>
    </row>
    <row r="216" spans="1:8" s="1" customFormat="1" ht="18.75">
      <c r="A216"/>
      <c r="B216"/>
      <c r="C216"/>
      <c r="D216"/>
      <c r="E216"/>
      <c r="F216"/>
      <c r="G216"/>
      <c r="H216" s="2"/>
    </row>
    <row r="217" spans="1:8" s="1" customFormat="1" ht="18.75">
      <c r="A217"/>
      <c r="B217"/>
      <c r="C217"/>
      <c r="D217"/>
      <c r="E217"/>
      <c r="F217"/>
      <c r="G217"/>
      <c r="H217" s="2"/>
    </row>
    <row r="218" spans="1:8" s="1" customFormat="1" ht="18.75">
      <c r="A218"/>
      <c r="B218"/>
      <c r="C218"/>
      <c r="D218"/>
      <c r="E218"/>
      <c r="F218"/>
      <c r="G218"/>
      <c r="H218" s="2"/>
    </row>
    <row r="219" spans="1:8" s="1" customFormat="1" ht="18.75">
      <c r="A219"/>
      <c r="B219"/>
      <c r="C219"/>
      <c r="D219"/>
      <c r="E219"/>
      <c r="F219"/>
      <c r="G219"/>
      <c r="H219" s="2"/>
    </row>
    <row r="220" spans="1:8" s="1" customFormat="1" ht="18.75">
      <c r="A220"/>
      <c r="B220"/>
      <c r="C220"/>
      <c r="D220"/>
      <c r="E220"/>
      <c r="F220"/>
      <c r="G220"/>
      <c r="H220" s="2"/>
    </row>
    <row r="221" spans="1:8" s="1" customFormat="1" ht="18.75">
      <c r="A221"/>
      <c r="B221"/>
      <c r="C221"/>
      <c r="D221"/>
      <c r="E221"/>
      <c r="F221"/>
      <c r="G221"/>
      <c r="H221" s="2"/>
    </row>
    <row r="222" spans="1:8" s="1" customFormat="1" ht="18.75">
      <c r="A222"/>
      <c r="B222"/>
      <c r="C222"/>
      <c r="D222"/>
      <c r="E222"/>
      <c r="F222"/>
      <c r="G222"/>
      <c r="H222" s="2"/>
    </row>
    <row r="223" spans="1:8" s="1" customFormat="1" ht="18.75">
      <c r="A223"/>
      <c r="B223"/>
      <c r="C223"/>
      <c r="D223"/>
      <c r="E223"/>
      <c r="F223"/>
      <c r="G223"/>
      <c r="H223" s="2"/>
    </row>
    <row r="224" spans="1:8" s="1" customFormat="1" ht="18.75">
      <c r="A224"/>
      <c r="B224"/>
      <c r="C224"/>
      <c r="D224"/>
      <c r="E224"/>
      <c r="F224"/>
      <c r="G224"/>
      <c r="H224" s="2"/>
    </row>
    <row r="225" spans="1:8" s="1" customFormat="1" ht="18.75">
      <c r="A225"/>
      <c r="B225"/>
      <c r="C225"/>
      <c r="D225"/>
      <c r="E225"/>
      <c r="F225"/>
      <c r="G225"/>
      <c r="H225" s="2"/>
    </row>
    <row r="226" spans="1:8" s="1" customFormat="1" ht="18.75">
      <c r="A226"/>
      <c r="B226"/>
      <c r="C226"/>
      <c r="D226"/>
      <c r="E226"/>
      <c r="F226"/>
      <c r="G226"/>
      <c r="H226" s="2"/>
    </row>
    <row r="227" spans="1:8" s="1" customFormat="1" ht="18.75">
      <c r="A227"/>
      <c r="B227"/>
      <c r="C227"/>
      <c r="D227"/>
      <c r="E227"/>
      <c r="F227"/>
      <c r="G227"/>
      <c r="H227" s="2"/>
    </row>
    <row r="228" spans="1:8" s="1" customFormat="1" ht="18.75">
      <c r="A228"/>
      <c r="B228"/>
      <c r="C228"/>
      <c r="D228"/>
      <c r="E228"/>
      <c r="F228"/>
      <c r="G228"/>
      <c r="H228" s="2"/>
    </row>
    <row r="229" spans="1:8" s="1" customFormat="1" ht="18.75">
      <c r="A229"/>
      <c r="B229"/>
      <c r="C229"/>
      <c r="D229"/>
      <c r="E229"/>
      <c r="F229"/>
      <c r="G229"/>
      <c r="H229" s="2"/>
    </row>
    <row r="230" spans="1:8" s="1" customFormat="1" ht="18.75">
      <c r="A230"/>
      <c r="B230"/>
      <c r="C230"/>
      <c r="D230"/>
      <c r="E230"/>
      <c r="F230"/>
      <c r="G230"/>
      <c r="H230" s="2"/>
    </row>
    <row r="231" spans="1:8" s="1" customFormat="1" ht="18.75">
      <c r="A231"/>
      <c r="B231"/>
      <c r="C231"/>
      <c r="D231"/>
      <c r="E231"/>
      <c r="F231"/>
      <c r="G231"/>
      <c r="H231" s="2"/>
    </row>
    <row r="232" spans="1:8" s="1" customFormat="1" ht="18.75">
      <c r="A232"/>
      <c r="B232"/>
      <c r="C232"/>
      <c r="D232"/>
      <c r="E232"/>
      <c r="F232"/>
      <c r="G232"/>
      <c r="H232" s="2"/>
    </row>
    <row r="233" spans="1:8" s="1" customFormat="1" ht="18.75">
      <c r="A233"/>
      <c r="B233"/>
      <c r="C233"/>
      <c r="D233"/>
      <c r="E233"/>
      <c r="F233"/>
      <c r="G233"/>
      <c r="H233" s="2"/>
    </row>
    <row r="234" spans="1:8" s="1" customFormat="1" ht="18.75">
      <c r="A234"/>
      <c r="B234"/>
      <c r="C234"/>
      <c r="D234"/>
      <c r="E234"/>
      <c r="F234"/>
      <c r="G234"/>
      <c r="H234" s="2"/>
    </row>
    <row r="235" spans="1:8" s="1" customFormat="1" ht="18.75">
      <c r="A235"/>
      <c r="B235"/>
      <c r="C235"/>
      <c r="D235"/>
      <c r="E235"/>
      <c r="F235"/>
      <c r="G235"/>
      <c r="H235" s="2"/>
    </row>
    <row r="236" spans="1:8" s="1" customFormat="1" ht="18.75">
      <c r="A236"/>
      <c r="B236"/>
      <c r="C236"/>
      <c r="D236"/>
      <c r="E236"/>
      <c r="F236"/>
      <c r="G236"/>
      <c r="H236" s="2"/>
    </row>
    <row r="237" spans="1:8" s="1" customFormat="1" ht="18.75">
      <c r="A237"/>
      <c r="B237"/>
      <c r="C237"/>
      <c r="D237"/>
      <c r="E237"/>
      <c r="F237"/>
      <c r="G237"/>
      <c r="H237" s="2"/>
    </row>
    <row r="238" spans="1:8" s="1" customFormat="1" ht="18.75">
      <c r="A238"/>
      <c r="B238"/>
      <c r="C238"/>
      <c r="D238"/>
      <c r="E238"/>
      <c r="F238"/>
      <c r="G238"/>
      <c r="H238" s="2"/>
    </row>
    <row r="239" spans="1:8" s="1" customFormat="1" ht="18.75">
      <c r="A239"/>
      <c r="B239"/>
      <c r="C239"/>
      <c r="D239"/>
      <c r="E239"/>
      <c r="F239"/>
      <c r="G239"/>
      <c r="H239" s="2"/>
    </row>
    <row r="240" spans="1:8" s="1" customFormat="1" ht="18.75">
      <c r="A240"/>
      <c r="B240"/>
      <c r="C240"/>
      <c r="D240"/>
      <c r="E240"/>
      <c r="F240"/>
      <c r="G240"/>
      <c r="H240" s="2"/>
    </row>
    <row r="241" spans="1:8" s="1" customFormat="1" ht="18.75">
      <c r="A241"/>
      <c r="B241"/>
      <c r="C241"/>
      <c r="D241"/>
      <c r="E241"/>
      <c r="F241"/>
      <c r="G241"/>
      <c r="H241" s="2"/>
    </row>
    <row r="242" spans="1:8" s="1" customFormat="1" ht="18.75">
      <c r="A242"/>
      <c r="B242"/>
      <c r="C242"/>
      <c r="D242"/>
      <c r="E242"/>
      <c r="F242"/>
      <c r="G242"/>
      <c r="H242" s="2"/>
    </row>
    <row r="243" spans="1:8" s="1" customFormat="1" ht="18.75">
      <c r="A243"/>
      <c r="B243"/>
      <c r="C243"/>
      <c r="D243"/>
      <c r="E243"/>
      <c r="F243"/>
      <c r="G243"/>
      <c r="H243" s="2"/>
    </row>
    <row r="244" spans="1:8" s="1" customFormat="1" ht="18.75">
      <c r="A244"/>
      <c r="B244"/>
      <c r="C244"/>
      <c r="D244"/>
      <c r="E244"/>
      <c r="F244"/>
      <c r="G244"/>
      <c r="H244" s="2"/>
    </row>
    <row r="245" spans="1:8" s="1" customFormat="1" ht="18.75">
      <c r="A245"/>
      <c r="B245"/>
      <c r="C245"/>
      <c r="D245"/>
      <c r="E245"/>
      <c r="F245"/>
      <c r="G245"/>
      <c r="H245" s="2"/>
    </row>
    <row r="246" spans="1:8" s="1" customFormat="1" ht="18.75">
      <c r="A246"/>
      <c r="B246"/>
      <c r="C246"/>
      <c r="D246"/>
      <c r="E246"/>
      <c r="F246"/>
      <c r="G246"/>
      <c r="H246" s="2"/>
    </row>
    <row r="247" spans="1:8" s="1" customFormat="1" ht="18.75">
      <c r="A247"/>
      <c r="B247"/>
      <c r="C247"/>
      <c r="D247"/>
      <c r="E247"/>
      <c r="F247"/>
      <c r="G247"/>
      <c r="H247" s="2"/>
    </row>
    <row r="248" spans="1:8" s="1" customFormat="1" ht="18.75">
      <c r="A248"/>
      <c r="B248"/>
      <c r="C248"/>
      <c r="D248"/>
      <c r="E248"/>
      <c r="F248"/>
      <c r="G248"/>
      <c r="H248" s="2"/>
    </row>
    <row r="249" spans="1:8" s="1" customFormat="1" ht="18.75">
      <c r="A249"/>
      <c r="B249"/>
      <c r="C249"/>
      <c r="D249"/>
      <c r="E249"/>
      <c r="F249"/>
      <c r="G249"/>
      <c r="H249" s="2"/>
    </row>
    <row r="250" spans="1:8" s="1" customFormat="1" ht="18.75">
      <c r="A250"/>
      <c r="B250"/>
      <c r="C250"/>
      <c r="D250"/>
      <c r="E250"/>
      <c r="F250"/>
      <c r="G250"/>
      <c r="H250" s="2"/>
    </row>
    <row r="251" spans="1:8" s="1" customFormat="1" ht="18.75">
      <c r="A251"/>
      <c r="B251"/>
      <c r="C251"/>
      <c r="D251"/>
      <c r="E251"/>
      <c r="F251"/>
      <c r="G251"/>
      <c r="H251" s="2"/>
    </row>
    <row r="252" spans="1:8" s="1" customFormat="1" ht="18.75">
      <c r="A252"/>
      <c r="B252"/>
      <c r="C252"/>
      <c r="D252"/>
      <c r="E252"/>
      <c r="F252"/>
      <c r="G252"/>
      <c r="H252" s="2"/>
    </row>
    <row r="253" spans="1:8" s="1" customFormat="1" ht="18.75">
      <c r="A253"/>
      <c r="B253"/>
      <c r="C253"/>
      <c r="D253"/>
      <c r="E253"/>
      <c r="F253"/>
      <c r="G253"/>
      <c r="H253" s="2"/>
    </row>
    <row r="254" spans="1:8" s="1" customFormat="1" ht="18.75">
      <c r="A254"/>
      <c r="B254"/>
      <c r="C254"/>
      <c r="D254"/>
      <c r="E254"/>
      <c r="F254"/>
      <c r="G254"/>
      <c r="H254" s="2"/>
    </row>
    <row r="255" spans="1:8" s="1" customFormat="1" ht="18.75">
      <c r="A255"/>
      <c r="B255"/>
      <c r="C255"/>
      <c r="D255"/>
      <c r="E255"/>
      <c r="F255"/>
      <c r="G255"/>
      <c r="H255" s="2"/>
    </row>
    <row r="256" spans="1:8" s="1" customFormat="1" ht="18.75">
      <c r="A256"/>
      <c r="B256"/>
      <c r="C256"/>
      <c r="D256"/>
      <c r="E256"/>
      <c r="F256"/>
      <c r="G256"/>
      <c r="H256" s="2"/>
    </row>
    <row r="257" spans="1:8" s="1" customFormat="1" ht="18.75">
      <c r="A257"/>
      <c r="B257"/>
      <c r="C257"/>
      <c r="D257"/>
      <c r="E257"/>
      <c r="F257"/>
      <c r="G257"/>
      <c r="H257" s="2"/>
    </row>
    <row r="258" spans="1:8" s="1" customFormat="1" ht="18.75">
      <c r="A258"/>
      <c r="B258"/>
      <c r="C258"/>
      <c r="D258"/>
      <c r="E258"/>
      <c r="F258"/>
      <c r="G258"/>
      <c r="H258" s="2"/>
    </row>
    <row r="259" spans="1:8" s="1" customFormat="1" ht="18.75">
      <c r="A259"/>
      <c r="B259"/>
      <c r="C259"/>
      <c r="D259"/>
      <c r="E259"/>
      <c r="F259"/>
      <c r="G259"/>
      <c r="H259" s="2"/>
    </row>
    <row r="260" spans="1:8" s="1" customFormat="1" ht="18.75">
      <c r="A260"/>
      <c r="B260"/>
      <c r="C260"/>
      <c r="D260"/>
      <c r="E260"/>
      <c r="F260"/>
      <c r="G260"/>
      <c r="H260" s="2"/>
    </row>
    <row r="261" spans="1:8" s="1" customFormat="1" ht="18.75">
      <c r="A261"/>
      <c r="B261"/>
      <c r="C261"/>
      <c r="D261"/>
      <c r="E261"/>
      <c r="F261"/>
      <c r="G261"/>
      <c r="H261" s="2"/>
    </row>
    <row r="262" spans="1:8" s="1" customFormat="1" ht="18.75">
      <c r="A262"/>
      <c r="B262"/>
      <c r="C262"/>
      <c r="D262"/>
      <c r="E262"/>
      <c r="F262"/>
      <c r="G262"/>
      <c r="H262" s="2"/>
    </row>
    <row r="263" spans="1:8" s="1" customFormat="1" ht="18.75">
      <c r="A263"/>
      <c r="B263"/>
      <c r="C263"/>
      <c r="D263"/>
      <c r="E263"/>
      <c r="F263"/>
      <c r="G263"/>
      <c r="H263" s="2"/>
    </row>
    <row r="264" spans="1:8" s="1" customFormat="1" ht="18.75">
      <c r="A264"/>
      <c r="B264"/>
      <c r="C264"/>
      <c r="D264"/>
      <c r="E264"/>
      <c r="F264"/>
      <c r="G264"/>
      <c r="H264" s="2"/>
    </row>
    <row r="265" spans="1:8" s="1" customFormat="1" ht="18.75">
      <c r="A265"/>
      <c r="B265"/>
      <c r="C265"/>
      <c r="D265"/>
      <c r="E265"/>
      <c r="F265"/>
      <c r="G265"/>
      <c r="H265" s="2"/>
    </row>
    <row r="266" spans="1:8" s="1" customFormat="1" ht="18.75">
      <c r="A266"/>
      <c r="B266"/>
      <c r="C266"/>
      <c r="D266"/>
      <c r="E266"/>
      <c r="F266"/>
      <c r="G266"/>
      <c r="H266" s="2"/>
    </row>
    <row r="267" spans="1:8" s="1" customFormat="1" ht="18.75">
      <c r="A267"/>
      <c r="B267"/>
      <c r="C267"/>
      <c r="D267"/>
      <c r="E267"/>
      <c r="F267"/>
      <c r="G267"/>
      <c r="H267" s="2"/>
    </row>
    <row r="268" spans="1:8" s="1" customFormat="1" ht="18.75">
      <c r="A268"/>
      <c r="B268"/>
      <c r="C268"/>
      <c r="D268"/>
      <c r="E268"/>
      <c r="F268"/>
      <c r="G268"/>
      <c r="H268" s="2"/>
    </row>
    <row r="269" spans="1:8" s="1" customFormat="1" ht="18.75">
      <c r="A269"/>
      <c r="B269"/>
      <c r="C269"/>
      <c r="D269"/>
      <c r="E269"/>
      <c r="F269"/>
      <c r="G269"/>
      <c r="H269" s="2"/>
    </row>
    <row r="270" spans="1:8" s="1" customFormat="1" ht="18.75">
      <c r="A270"/>
      <c r="B270"/>
      <c r="C270"/>
      <c r="D270"/>
      <c r="E270"/>
      <c r="F270"/>
      <c r="G270"/>
      <c r="H270" s="2"/>
    </row>
    <row r="271" spans="1:8" s="1" customFormat="1" ht="18.75">
      <c r="A271"/>
      <c r="B271"/>
      <c r="C271"/>
      <c r="D271"/>
      <c r="E271"/>
      <c r="F271"/>
      <c r="G271"/>
      <c r="H271" s="2"/>
    </row>
    <row r="272" spans="1:8" s="1" customFormat="1" ht="18.75">
      <c r="A272"/>
      <c r="B272"/>
      <c r="C272"/>
      <c r="D272"/>
      <c r="E272"/>
      <c r="F272"/>
      <c r="G272"/>
      <c r="H272" s="2"/>
    </row>
    <row r="273" spans="1:8" s="1" customFormat="1" ht="18.75">
      <c r="A273"/>
      <c r="B273"/>
      <c r="C273"/>
      <c r="D273"/>
      <c r="E273"/>
      <c r="F273"/>
      <c r="G273"/>
      <c r="H273" s="2"/>
    </row>
    <row r="274" spans="1:8" s="1" customFormat="1" ht="18.75">
      <c r="A274"/>
      <c r="B274"/>
      <c r="C274"/>
      <c r="D274"/>
      <c r="E274"/>
      <c r="F274"/>
      <c r="G274"/>
      <c r="H274" s="2"/>
    </row>
    <row r="275" spans="1:8" s="1" customFormat="1" ht="18.75">
      <c r="A275"/>
      <c r="B275"/>
      <c r="C275"/>
      <c r="D275"/>
      <c r="E275"/>
      <c r="F275"/>
      <c r="G275"/>
      <c r="H275" s="2"/>
    </row>
    <row r="276" spans="1:8" s="1" customFormat="1" ht="18.75">
      <c r="A276"/>
      <c r="B276"/>
      <c r="C276"/>
      <c r="D276"/>
      <c r="E276"/>
      <c r="F276"/>
      <c r="G276"/>
      <c r="H276" s="2"/>
    </row>
    <row r="277" spans="1:8" s="1" customFormat="1" ht="18.75">
      <c r="A277"/>
      <c r="B277"/>
      <c r="C277"/>
      <c r="D277"/>
      <c r="E277"/>
      <c r="F277"/>
      <c r="G277"/>
      <c r="H277" s="2"/>
    </row>
    <row r="278" spans="1:8" s="1" customFormat="1" ht="18.75">
      <c r="A278"/>
      <c r="B278"/>
      <c r="C278"/>
      <c r="D278"/>
      <c r="E278"/>
      <c r="F278"/>
      <c r="G278"/>
      <c r="H278" s="2"/>
    </row>
    <row r="279" spans="1:8" s="1" customFormat="1" ht="18.75">
      <c r="A279"/>
      <c r="B279"/>
      <c r="C279"/>
      <c r="D279"/>
      <c r="E279"/>
      <c r="F279"/>
      <c r="G279"/>
      <c r="H279" s="2"/>
    </row>
    <row r="280" spans="1:8" s="1" customFormat="1" ht="18.75">
      <c r="A280"/>
      <c r="B280"/>
      <c r="C280"/>
      <c r="D280"/>
      <c r="E280"/>
      <c r="F280"/>
      <c r="G280"/>
      <c r="H280" s="2"/>
    </row>
    <row r="281" spans="1:8" s="1" customFormat="1" ht="18.75">
      <c r="A281"/>
      <c r="B281"/>
      <c r="C281"/>
      <c r="D281"/>
      <c r="E281"/>
      <c r="F281"/>
      <c r="G281"/>
      <c r="H281" s="2"/>
    </row>
    <row r="282" spans="1:8" s="1" customFormat="1" ht="18.75">
      <c r="A282"/>
      <c r="B282"/>
      <c r="C282"/>
      <c r="D282"/>
      <c r="E282"/>
      <c r="F282"/>
      <c r="G282"/>
      <c r="H282" s="2"/>
    </row>
    <row r="283" spans="1:8" s="1" customFormat="1" ht="18.75">
      <c r="A283"/>
      <c r="B283"/>
      <c r="C283"/>
      <c r="D283"/>
      <c r="E283"/>
      <c r="F283"/>
      <c r="G283"/>
      <c r="H283" s="2"/>
    </row>
    <row r="284" spans="1:8" s="1" customFormat="1" ht="18.75">
      <c r="A284"/>
      <c r="B284"/>
      <c r="C284"/>
      <c r="D284"/>
      <c r="E284"/>
      <c r="F284"/>
      <c r="G284"/>
      <c r="H284" s="2"/>
    </row>
    <row r="285" spans="1:8" s="1" customFormat="1" ht="18.75">
      <c r="A285"/>
      <c r="B285"/>
      <c r="C285"/>
      <c r="D285"/>
      <c r="E285"/>
      <c r="F285"/>
      <c r="G285"/>
      <c r="H285" s="2"/>
    </row>
    <row r="286" spans="1:8" s="1" customFormat="1" ht="18.75">
      <c r="A286"/>
      <c r="B286"/>
      <c r="C286"/>
      <c r="D286"/>
      <c r="E286"/>
      <c r="F286"/>
      <c r="G286"/>
      <c r="H286" s="2"/>
    </row>
    <row r="287" spans="1:8" s="1" customFormat="1" ht="18.75">
      <c r="A287"/>
      <c r="B287"/>
      <c r="C287"/>
      <c r="D287"/>
      <c r="E287"/>
      <c r="F287"/>
      <c r="G287"/>
      <c r="H287" s="2"/>
    </row>
    <row r="288" spans="1:8" s="1" customFormat="1" ht="18.75">
      <c r="A288"/>
      <c r="B288"/>
      <c r="C288"/>
      <c r="D288"/>
      <c r="E288"/>
      <c r="F288"/>
      <c r="G288"/>
      <c r="H288" s="2"/>
    </row>
    <row r="289" spans="1:8" s="1" customFormat="1" ht="18.75">
      <c r="A289"/>
      <c r="B289"/>
      <c r="C289"/>
      <c r="D289"/>
      <c r="E289"/>
      <c r="F289"/>
      <c r="G289"/>
      <c r="H289" s="2"/>
    </row>
    <row r="290" spans="1:8" s="1" customFormat="1" ht="18.75">
      <c r="A290"/>
      <c r="B290"/>
      <c r="C290"/>
      <c r="D290"/>
      <c r="E290"/>
      <c r="F290"/>
      <c r="G290"/>
      <c r="H290" s="2"/>
    </row>
    <row r="291" spans="1:8" s="1" customFormat="1" ht="18.75">
      <c r="A291"/>
      <c r="B291"/>
      <c r="C291"/>
      <c r="D291"/>
      <c r="E291"/>
      <c r="F291"/>
      <c r="G291"/>
      <c r="H291" s="2"/>
    </row>
    <row r="292" spans="1:8" s="1" customFormat="1" ht="18.75">
      <c r="A292"/>
      <c r="B292"/>
      <c r="C292"/>
      <c r="D292"/>
      <c r="E292"/>
      <c r="F292"/>
      <c r="G292"/>
      <c r="H292" s="2"/>
    </row>
    <row r="293" spans="1:8" s="1" customFormat="1" ht="18.75">
      <c r="A293"/>
      <c r="B293"/>
      <c r="C293"/>
      <c r="D293"/>
      <c r="E293"/>
      <c r="F293"/>
      <c r="G293"/>
      <c r="H293" s="2"/>
    </row>
    <row r="294" spans="1:8" s="1" customFormat="1" ht="18.75">
      <c r="A294"/>
      <c r="B294"/>
      <c r="C294"/>
      <c r="D294"/>
      <c r="E294"/>
      <c r="F294"/>
      <c r="G294"/>
      <c r="H294" s="2"/>
    </row>
    <row r="295" spans="1:8" s="1" customFormat="1" ht="18.75">
      <c r="A295"/>
      <c r="B295"/>
      <c r="C295"/>
      <c r="D295"/>
      <c r="E295"/>
      <c r="F295"/>
      <c r="G295"/>
      <c r="H295" s="2"/>
    </row>
    <row r="296" spans="1:8" s="1" customFormat="1" ht="18.75">
      <c r="A296"/>
      <c r="B296"/>
      <c r="C296"/>
      <c r="D296"/>
      <c r="E296"/>
      <c r="F296"/>
      <c r="G296"/>
      <c r="H296" s="2"/>
    </row>
    <row r="297" spans="1:8" s="1" customFormat="1" ht="18.75">
      <c r="A297"/>
      <c r="B297"/>
      <c r="C297"/>
      <c r="D297"/>
      <c r="E297"/>
      <c r="F297"/>
      <c r="G297"/>
      <c r="H297" s="2"/>
    </row>
    <row r="298" spans="1:8" s="1" customFormat="1" ht="18.75">
      <c r="A298"/>
      <c r="B298"/>
      <c r="C298"/>
      <c r="D298"/>
      <c r="E298"/>
      <c r="F298"/>
      <c r="G298"/>
      <c r="H298" s="2"/>
    </row>
    <row r="299" spans="1:8" s="1" customFormat="1" ht="18.75">
      <c r="A299"/>
      <c r="B299"/>
      <c r="C299"/>
      <c r="D299"/>
      <c r="E299"/>
      <c r="F299"/>
      <c r="G299"/>
      <c r="H299" s="2"/>
    </row>
    <row r="300" spans="1:8" s="1" customFormat="1" ht="18.75">
      <c r="A300"/>
      <c r="B300"/>
      <c r="C300"/>
      <c r="D300"/>
      <c r="E300"/>
      <c r="F300"/>
      <c r="G300"/>
      <c r="H300" s="2"/>
    </row>
    <row r="301" spans="1:8" s="1" customFormat="1" ht="18.75">
      <c r="A301"/>
      <c r="B301"/>
      <c r="C301"/>
      <c r="D301"/>
      <c r="E301"/>
      <c r="F301"/>
      <c r="G301"/>
      <c r="H301" s="2"/>
    </row>
    <row r="302" spans="1:8" s="1" customFormat="1" ht="18.75">
      <c r="A302"/>
      <c r="B302"/>
      <c r="C302"/>
      <c r="D302"/>
      <c r="E302"/>
      <c r="F302"/>
      <c r="G302"/>
      <c r="H302" s="2"/>
    </row>
    <row r="303" spans="1:8" s="1" customFormat="1" ht="18.75">
      <c r="A303"/>
      <c r="B303"/>
      <c r="C303"/>
      <c r="D303"/>
      <c r="E303"/>
      <c r="F303"/>
      <c r="G303"/>
      <c r="H303" s="2"/>
    </row>
    <row r="304" spans="1:8" s="1" customFormat="1" ht="18.75">
      <c r="A304"/>
      <c r="B304"/>
      <c r="C304"/>
      <c r="D304"/>
      <c r="E304"/>
      <c r="F304"/>
      <c r="G304"/>
      <c r="H304" s="2"/>
    </row>
    <row r="305" spans="1:8" s="1" customFormat="1" ht="18.75">
      <c r="A305"/>
      <c r="B305"/>
      <c r="C305"/>
      <c r="D305"/>
      <c r="E305"/>
      <c r="F305"/>
      <c r="G305"/>
      <c r="H305" s="2"/>
    </row>
    <row r="306" spans="1:8" s="1" customFormat="1" ht="18.75">
      <c r="A306"/>
      <c r="B306"/>
      <c r="C306"/>
      <c r="D306"/>
      <c r="E306"/>
      <c r="F306"/>
      <c r="G306"/>
      <c r="H306" s="2"/>
    </row>
    <row r="307" spans="1:8" s="1" customFormat="1" ht="18.75">
      <c r="A307"/>
      <c r="B307"/>
      <c r="C307"/>
      <c r="D307"/>
      <c r="E307"/>
      <c r="F307"/>
      <c r="G307"/>
      <c r="H307" s="2"/>
    </row>
    <row r="308" spans="1:8" s="1" customFormat="1" ht="18.75">
      <c r="A308"/>
      <c r="B308"/>
      <c r="C308"/>
      <c r="D308"/>
      <c r="E308"/>
      <c r="F308"/>
      <c r="G308"/>
      <c r="H308" s="2"/>
    </row>
    <row r="309" spans="1:8" s="1" customFormat="1" ht="18.75">
      <c r="A309"/>
      <c r="B309"/>
      <c r="C309"/>
      <c r="D309"/>
      <c r="E309"/>
      <c r="F309"/>
      <c r="G309"/>
      <c r="H309" s="2"/>
    </row>
    <row r="310" spans="1:8" s="1" customFormat="1" ht="18.75">
      <c r="A310"/>
      <c r="B310"/>
      <c r="C310"/>
      <c r="D310"/>
      <c r="E310"/>
      <c r="F310"/>
      <c r="G310"/>
      <c r="H310" s="2"/>
    </row>
    <row r="311" spans="1:8" s="1" customFormat="1" ht="18.75">
      <c r="A311"/>
      <c r="B311"/>
      <c r="C311"/>
      <c r="D311"/>
      <c r="E311"/>
      <c r="F311"/>
      <c r="G311"/>
      <c r="H311" s="2"/>
    </row>
    <row r="312" spans="1:8" s="1" customFormat="1" ht="18.75">
      <c r="A312"/>
      <c r="B312"/>
      <c r="C312"/>
      <c r="D312"/>
      <c r="E312"/>
      <c r="F312"/>
      <c r="G312"/>
      <c r="H312" s="2"/>
    </row>
    <row r="313" spans="1:8" s="1" customFormat="1" ht="18.75">
      <c r="A313"/>
      <c r="B313"/>
      <c r="C313"/>
      <c r="D313"/>
      <c r="E313"/>
      <c r="F313"/>
      <c r="G313"/>
      <c r="H313" s="2"/>
    </row>
    <row r="314" spans="1:8" s="1" customFormat="1" ht="18.75">
      <c r="A314"/>
      <c r="B314"/>
      <c r="C314"/>
      <c r="D314"/>
      <c r="E314"/>
      <c r="F314"/>
      <c r="G314"/>
      <c r="H314" s="2"/>
    </row>
    <row r="315" spans="1:8" s="1" customFormat="1" ht="18.75">
      <c r="A315"/>
      <c r="B315"/>
      <c r="C315"/>
      <c r="D315"/>
      <c r="E315"/>
      <c r="F315"/>
      <c r="G315"/>
      <c r="H315" s="2"/>
    </row>
    <row r="316" spans="1:8" s="1" customFormat="1" ht="18.75">
      <c r="A316"/>
      <c r="B316"/>
      <c r="C316"/>
      <c r="D316"/>
      <c r="E316"/>
      <c r="F316"/>
      <c r="G316"/>
      <c r="H316" s="2"/>
    </row>
    <row r="317" spans="1:8" s="1" customFormat="1" ht="18.75">
      <c r="A317"/>
      <c r="B317"/>
      <c r="C317"/>
      <c r="D317"/>
      <c r="E317"/>
      <c r="F317"/>
      <c r="G317"/>
      <c r="H317" s="2"/>
    </row>
    <row r="318" spans="1:8" s="1" customFormat="1" ht="18.75">
      <c r="A318"/>
      <c r="B318"/>
      <c r="C318"/>
      <c r="D318"/>
      <c r="E318"/>
      <c r="F318"/>
      <c r="G318"/>
      <c r="H318" s="2"/>
    </row>
    <row r="319" spans="1:8" s="1" customFormat="1" ht="18.75">
      <c r="A319"/>
      <c r="B319"/>
      <c r="C319"/>
      <c r="D319"/>
      <c r="E319"/>
      <c r="F319"/>
      <c r="G319"/>
      <c r="H319" s="2"/>
    </row>
    <row r="320" spans="1:8" s="1" customFormat="1" ht="18.75">
      <c r="A320"/>
      <c r="B320"/>
      <c r="C320"/>
      <c r="D320"/>
      <c r="E320"/>
      <c r="F320"/>
      <c r="G320"/>
      <c r="H320" s="2"/>
    </row>
    <row r="321" spans="1:8" s="1" customFormat="1" ht="18.75">
      <c r="A321"/>
      <c r="B321"/>
      <c r="C321"/>
      <c r="D321"/>
      <c r="E321"/>
      <c r="F321"/>
      <c r="G321"/>
      <c r="H321" s="2"/>
    </row>
    <row r="322" spans="1:8" s="1" customFormat="1" ht="18.75">
      <c r="A322"/>
      <c r="B322"/>
      <c r="C322"/>
      <c r="D322"/>
      <c r="E322"/>
      <c r="F322"/>
      <c r="G322"/>
      <c r="H322" s="2"/>
    </row>
    <row r="323" spans="1:8" s="1" customFormat="1" ht="18.75">
      <c r="A323"/>
      <c r="B323"/>
      <c r="C323"/>
      <c r="D323"/>
      <c r="E323"/>
      <c r="F323"/>
      <c r="G323"/>
      <c r="H323" s="2"/>
    </row>
    <row r="324" spans="1:8" s="1" customFormat="1" ht="18.75">
      <c r="A324"/>
      <c r="B324"/>
      <c r="C324"/>
      <c r="D324"/>
      <c r="E324"/>
      <c r="F324"/>
      <c r="G324"/>
      <c r="H324" s="2"/>
    </row>
    <row r="325" spans="1:8" s="1" customFormat="1" ht="18.75">
      <c r="A325"/>
      <c r="B325"/>
      <c r="C325"/>
      <c r="D325"/>
      <c r="E325"/>
      <c r="F325"/>
      <c r="G325"/>
      <c r="H325" s="2"/>
    </row>
    <row r="326" spans="1:8" s="1" customFormat="1" ht="18.75">
      <c r="A326"/>
      <c r="B326"/>
      <c r="C326"/>
      <c r="D326"/>
      <c r="E326"/>
      <c r="F326"/>
      <c r="G326"/>
      <c r="H326" s="2"/>
    </row>
    <row r="327" spans="1:8" s="1" customFormat="1" ht="18.75">
      <c r="A327"/>
      <c r="B327"/>
      <c r="C327"/>
      <c r="D327"/>
      <c r="E327"/>
      <c r="F327"/>
      <c r="G327"/>
      <c r="H327" s="2"/>
    </row>
    <row r="328" spans="1:8" s="1" customFormat="1" ht="18.75">
      <c r="A328"/>
      <c r="B328"/>
      <c r="C328"/>
      <c r="D328"/>
      <c r="E328"/>
      <c r="F328"/>
      <c r="G328"/>
      <c r="H328" s="2"/>
    </row>
    <row r="329" spans="1:8" s="1" customFormat="1" ht="18.75">
      <c r="A329"/>
      <c r="B329"/>
      <c r="C329"/>
      <c r="D329"/>
      <c r="E329"/>
      <c r="F329"/>
      <c r="G329"/>
      <c r="H329" s="2"/>
    </row>
    <row r="330" spans="1:8" s="1" customFormat="1" ht="18.75">
      <c r="A330"/>
      <c r="B330"/>
      <c r="C330"/>
      <c r="D330"/>
      <c r="E330"/>
      <c r="F330"/>
      <c r="G330"/>
      <c r="H330" s="2"/>
    </row>
    <row r="331" spans="1:8" s="1" customFormat="1" ht="18.75">
      <c r="A331"/>
      <c r="B331"/>
      <c r="C331"/>
      <c r="D331"/>
      <c r="E331"/>
      <c r="F331"/>
      <c r="G331"/>
      <c r="H331" s="2"/>
    </row>
    <row r="332" spans="1:8" s="1" customFormat="1" ht="18.75">
      <c r="A332"/>
      <c r="B332"/>
      <c r="C332"/>
      <c r="D332"/>
      <c r="E332"/>
      <c r="F332"/>
      <c r="G332"/>
      <c r="H332" s="2"/>
    </row>
  </sheetData>
  <pageMargins left="0.19685039370078741" right="0.19685039370078741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50"/>
  <sheetViews>
    <sheetView topLeftCell="A80" workbookViewId="0">
      <selection activeCell="B108" sqref="B108"/>
    </sheetView>
  </sheetViews>
  <sheetFormatPr defaultRowHeight="14.25"/>
  <cols>
    <col min="2" max="2" width="23.625" customWidth="1"/>
    <col min="3" max="3" width="10.5" customWidth="1"/>
    <col min="4" max="4" width="13.125" customWidth="1"/>
    <col min="5" max="5" width="13.125" style="53" customWidth="1"/>
    <col min="6" max="6" width="12.625" style="53" customWidth="1"/>
    <col min="7" max="7" width="11.25" bestFit="1" customWidth="1"/>
    <col min="8" max="8" width="16.5" customWidth="1"/>
  </cols>
  <sheetData>
    <row r="2" spans="1:6">
      <c r="E2"/>
      <c r="F2"/>
    </row>
    <row r="3" spans="1:6" s="1" customFormat="1" ht="18.75">
      <c r="A3" s="2"/>
    </row>
    <row r="4" spans="1:6" s="1" customFormat="1" ht="18.75">
      <c r="A4" s="2"/>
    </row>
    <row r="5" spans="1:6" s="1" customFormat="1" ht="18.75">
      <c r="A5" s="2"/>
    </row>
    <row r="6" spans="1:6" s="1" customFormat="1" ht="18.75">
      <c r="A6" s="2"/>
    </row>
    <row r="7" spans="1:6" s="1" customFormat="1" ht="18.75">
      <c r="A7" s="2"/>
    </row>
    <row r="8" spans="1:6" s="1" customFormat="1" ht="18.75">
      <c r="A8" s="2"/>
    </row>
    <row r="9" spans="1:6" s="1" customFormat="1" ht="18.75">
      <c r="A9" s="2"/>
    </row>
    <row r="10" spans="1:6" s="1" customFormat="1" ht="18.75">
      <c r="A10" s="2"/>
    </row>
    <row r="11" spans="1:6" s="1" customFormat="1" ht="18.75">
      <c r="A11" s="2"/>
    </row>
    <row r="12" spans="1:6" s="1" customFormat="1" ht="18.75">
      <c r="A12" s="2"/>
    </row>
    <row r="13" spans="1:6" s="1" customFormat="1" ht="18.75">
      <c r="A13" s="2"/>
    </row>
    <row r="14" spans="1:6" s="1" customFormat="1" ht="18.75">
      <c r="A14" s="2"/>
    </row>
    <row r="15" spans="1:6" s="1" customFormat="1" ht="18.75">
      <c r="A15" s="2"/>
    </row>
    <row r="16" spans="1:6" s="1" customFormat="1" ht="18.75">
      <c r="A16" s="2"/>
    </row>
    <row r="17" spans="1:2" s="1" customFormat="1" ht="18.75">
      <c r="A17" s="2"/>
    </row>
    <row r="18" spans="1:2" s="1" customFormat="1" ht="18.75">
      <c r="A18" s="2"/>
    </row>
    <row r="19" spans="1:2" s="1" customFormat="1" ht="18.75">
      <c r="A19" s="2"/>
    </row>
    <row r="20" spans="1:2" s="1" customFormat="1" ht="18.75">
      <c r="A20" s="2"/>
    </row>
    <row r="21" spans="1:2" s="1" customFormat="1" ht="18.75">
      <c r="A21" s="2"/>
    </row>
    <row r="22" spans="1:2" s="1" customFormat="1" ht="18.75">
      <c r="A22" s="2"/>
    </row>
    <row r="23" spans="1:2" s="1" customFormat="1" ht="18.75">
      <c r="A23" s="2"/>
    </row>
    <row r="24" spans="1:2" s="1" customFormat="1" ht="18.75">
      <c r="A24" s="2" t="s">
        <v>147</v>
      </c>
    </row>
    <row r="25" spans="1:2" s="1" customFormat="1" ht="18.75">
      <c r="A25" s="2"/>
    </row>
    <row r="26" spans="1:2" s="1" customFormat="1" ht="18.75">
      <c r="A26" s="2"/>
    </row>
    <row r="27" spans="1:2" s="1" customFormat="1" ht="18.75">
      <c r="A27" s="2"/>
    </row>
    <row r="28" spans="1:2" s="1" customFormat="1" ht="18.75">
      <c r="A28" s="2"/>
    </row>
    <row r="29" spans="1:2" s="1" customFormat="1" ht="18.75">
      <c r="A29" s="2"/>
    </row>
    <row r="30" spans="1:2" s="1" customFormat="1" ht="18.75">
      <c r="A30" s="2"/>
    </row>
    <row r="31" spans="1:2" s="1" customFormat="1" ht="18.75">
      <c r="A31" s="2"/>
    </row>
    <row r="32" spans="1:2" s="1" customFormat="1" ht="18.75">
      <c r="A32" s="2"/>
      <c r="B32" s="12"/>
    </row>
    <row r="33" spans="1:1" s="1" customFormat="1" ht="18.75">
      <c r="A33" s="2"/>
    </row>
    <row r="34" spans="1:1" s="1" customFormat="1" ht="18.75">
      <c r="A34" s="2"/>
    </row>
    <row r="35" spans="1:1" s="1" customFormat="1" ht="18.75">
      <c r="A35" s="2"/>
    </row>
    <row r="36" spans="1:1" s="1" customFormat="1" ht="18.75">
      <c r="A36" s="2"/>
    </row>
    <row r="37" spans="1:1" s="1" customFormat="1" ht="18.75">
      <c r="A37" s="2"/>
    </row>
    <row r="38" spans="1:1" s="1" customFormat="1" ht="18.75">
      <c r="A38" s="2"/>
    </row>
    <row r="39" spans="1:1" s="1" customFormat="1" ht="18.75">
      <c r="A39" s="2"/>
    </row>
    <row r="40" spans="1:1" s="1" customFormat="1" ht="18.75">
      <c r="A40" s="2"/>
    </row>
    <row r="41" spans="1:1" s="1" customFormat="1" ht="18.75">
      <c r="A41" s="2"/>
    </row>
    <row r="42" spans="1:1" s="1" customFormat="1" ht="18.75">
      <c r="A42" s="2"/>
    </row>
    <row r="43" spans="1:1" s="1" customFormat="1" ht="18.75">
      <c r="A43" s="2"/>
    </row>
    <row r="44" spans="1:1" s="1" customFormat="1" ht="18.75">
      <c r="A44" s="2"/>
    </row>
    <row r="45" spans="1:1" s="1" customFormat="1" ht="18.75">
      <c r="A45" s="2"/>
    </row>
    <row r="46" spans="1:1" s="1" customFormat="1" ht="18.75">
      <c r="A46" s="2"/>
    </row>
    <row r="47" spans="1:1" s="1" customFormat="1" ht="18.75">
      <c r="A47" s="2"/>
    </row>
    <row r="48" spans="1:1" s="1" customFormat="1" ht="18.75">
      <c r="A48" s="2"/>
    </row>
    <row r="49" spans="1:2" s="1" customFormat="1" ht="18.75">
      <c r="A49" s="42"/>
      <c r="B49" s="25"/>
    </row>
    <row r="50" spans="1:2" s="1" customFormat="1" ht="22.5">
      <c r="A50" s="32"/>
      <c r="B50" s="25"/>
    </row>
    <row r="51" spans="1:2" s="1" customFormat="1" ht="18.75">
      <c r="A51" s="42"/>
      <c r="B51" s="25"/>
    </row>
    <row r="52" spans="1:2" s="1" customFormat="1" ht="18.75">
      <c r="A52" s="42"/>
      <c r="B52" s="25"/>
    </row>
    <row r="53" spans="1:2" s="1" customFormat="1" ht="22.5">
      <c r="A53" s="42"/>
      <c r="B53" s="32"/>
    </row>
    <row r="54" spans="1:2" s="1" customFormat="1" ht="18.75">
      <c r="A54" s="2"/>
    </row>
    <row r="55" spans="1:2" s="1" customFormat="1" ht="18.75">
      <c r="A55" s="2"/>
    </row>
    <row r="56" spans="1:2" s="1" customFormat="1" ht="18.75">
      <c r="A56" s="2"/>
    </row>
    <row r="57" spans="1:2" s="1" customFormat="1" ht="18.75">
      <c r="A57" s="2"/>
    </row>
    <row r="58" spans="1:2" s="1" customFormat="1" ht="18.75">
      <c r="A58" s="2"/>
    </row>
    <row r="59" spans="1:2" s="1" customFormat="1" ht="18.75">
      <c r="A59" s="2"/>
    </row>
    <row r="60" spans="1:2" s="1" customFormat="1" ht="18.75">
      <c r="A60" s="2"/>
    </row>
    <row r="61" spans="1:2" s="1" customFormat="1" ht="18.75">
      <c r="A61" s="2"/>
    </row>
    <row r="62" spans="1:2" s="1" customFormat="1" ht="18.75">
      <c r="A62" s="2"/>
    </row>
    <row r="63" spans="1:2" s="23" customFormat="1" ht="23.25">
      <c r="A63" s="24"/>
    </row>
    <row r="64" spans="1:2" s="1" customFormat="1" ht="18.75">
      <c r="A64" s="2"/>
    </row>
    <row r="65" spans="1:1" s="1" customFormat="1" ht="18.75">
      <c r="A65" s="2"/>
    </row>
    <row r="66" spans="1:1" s="1" customFormat="1" ht="18.75">
      <c r="A66" s="2"/>
    </row>
    <row r="67" spans="1:1" s="1" customFormat="1" ht="18.75">
      <c r="A67" s="2"/>
    </row>
    <row r="68" spans="1:1" s="1" customFormat="1" ht="18.75">
      <c r="A68" s="2"/>
    </row>
    <row r="69" spans="1:1" s="1" customFormat="1" ht="18.75">
      <c r="A69" s="2"/>
    </row>
    <row r="70" spans="1:1" s="1" customFormat="1" ht="18.75">
      <c r="A70" s="2"/>
    </row>
    <row r="71" spans="1:1" s="1" customFormat="1" ht="18.75">
      <c r="A71" s="2"/>
    </row>
    <row r="72" spans="1:1" s="1" customFormat="1" ht="18.75">
      <c r="A72" s="2"/>
    </row>
    <row r="73" spans="1:1" s="1" customFormat="1" ht="18.75">
      <c r="A73" s="2"/>
    </row>
    <row r="74" spans="1:1" s="1" customFormat="1" ht="18.75">
      <c r="A74" s="2"/>
    </row>
    <row r="75" spans="1:1" s="1" customFormat="1" ht="18.75">
      <c r="A75" s="2"/>
    </row>
    <row r="76" spans="1:1" s="1" customFormat="1" ht="18.75">
      <c r="A76" s="2"/>
    </row>
    <row r="77" spans="1:1" s="1" customFormat="1" ht="18.75">
      <c r="A77" s="2"/>
    </row>
    <row r="78" spans="1:1" s="1" customFormat="1" ht="18.75">
      <c r="A78" s="2"/>
    </row>
    <row r="79" spans="1:1" s="1" customFormat="1" ht="18.75">
      <c r="A79" s="2"/>
    </row>
    <row r="80" spans="1:1" s="1" customFormat="1" ht="18.75">
      <c r="A80" s="2"/>
    </row>
    <row r="81" spans="1:1" s="1" customFormat="1" ht="18.75">
      <c r="A81" s="2"/>
    </row>
    <row r="82" spans="1:1" s="1" customFormat="1" ht="18.75">
      <c r="A82" s="2"/>
    </row>
    <row r="83" spans="1:1" s="1" customFormat="1" ht="18.75">
      <c r="A83" s="2"/>
    </row>
    <row r="84" spans="1:1" s="1" customFormat="1" ht="18.75">
      <c r="A84" s="2"/>
    </row>
    <row r="85" spans="1:1" s="1" customFormat="1" ht="18.75">
      <c r="A85" s="2"/>
    </row>
    <row r="86" spans="1:1" s="1" customFormat="1" ht="18.75">
      <c r="A86" s="2"/>
    </row>
    <row r="87" spans="1:1" s="1" customFormat="1" ht="18.75">
      <c r="A87" s="2"/>
    </row>
    <row r="88" spans="1:1" s="1" customFormat="1" ht="18.75">
      <c r="A88" s="2"/>
    </row>
    <row r="89" spans="1:1" s="1" customFormat="1" ht="18.75">
      <c r="A89" s="2"/>
    </row>
    <row r="90" spans="1:1" s="1" customFormat="1" ht="18.75">
      <c r="A90" s="2"/>
    </row>
    <row r="91" spans="1:1" s="1" customFormat="1" ht="18.75">
      <c r="A91" s="2"/>
    </row>
    <row r="92" spans="1:1" s="1" customFormat="1" ht="18.75">
      <c r="A92" s="2"/>
    </row>
    <row r="93" spans="1:1" s="1" customFormat="1" ht="18.75">
      <c r="A93" s="2"/>
    </row>
    <row r="94" spans="1:1" s="1" customFormat="1" ht="18.75">
      <c r="A94" s="2"/>
    </row>
    <row r="95" spans="1:1" s="1" customFormat="1" ht="18.75">
      <c r="A95" s="2"/>
    </row>
    <row r="96" spans="1:1" s="1" customFormat="1" ht="18.75">
      <c r="A96" s="2"/>
    </row>
    <row r="97" spans="1:1" s="1" customFormat="1" ht="18.75">
      <c r="A97" s="2"/>
    </row>
    <row r="98" spans="1:1" s="1" customFormat="1" ht="18.75">
      <c r="A98" s="2"/>
    </row>
    <row r="99" spans="1:1" s="1" customFormat="1" ht="18.75">
      <c r="A99" s="2"/>
    </row>
    <row r="100" spans="1:1" s="1" customFormat="1" ht="18.75">
      <c r="A100" s="2"/>
    </row>
    <row r="101" spans="1:1" s="1" customFormat="1" ht="18.75">
      <c r="A101" s="2"/>
    </row>
    <row r="102" spans="1:1" s="1" customFormat="1" ht="18.75">
      <c r="A102" s="2"/>
    </row>
    <row r="103" spans="1:1" s="1" customFormat="1" ht="18.75">
      <c r="A103" s="2"/>
    </row>
    <row r="104" spans="1:1" s="1" customFormat="1" ht="18.75">
      <c r="A104" s="2"/>
    </row>
    <row r="105" spans="1:1" s="1" customFormat="1" ht="18.75">
      <c r="A105" s="2"/>
    </row>
    <row r="106" spans="1:1" s="1" customFormat="1" ht="18.75">
      <c r="A106" s="2"/>
    </row>
    <row r="107" spans="1:1" s="1" customFormat="1" ht="18.75">
      <c r="A107" s="2"/>
    </row>
    <row r="108" spans="1:1" s="1" customFormat="1" ht="18.75">
      <c r="A108" s="2"/>
    </row>
    <row r="109" spans="1:1" s="1" customFormat="1" ht="18.75">
      <c r="A109" s="2"/>
    </row>
    <row r="110" spans="1:1" s="1" customFormat="1" ht="18.75">
      <c r="A110" s="2"/>
    </row>
    <row r="111" spans="1:1" s="1" customFormat="1" ht="18.75">
      <c r="A111" s="2"/>
    </row>
    <row r="112" spans="1:1" s="1" customFormat="1" ht="18.75">
      <c r="A112" s="2"/>
    </row>
    <row r="113" spans="1:1" s="1" customFormat="1" ht="18.75">
      <c r="A113" s="2"/>
    </row>
    <row r="114" spans="1:1" s="1" customFormat="1" ht="18.75">
      <c r="A114" s="2"/>
    </row>
    <row r="115" spans="1:1" s="1" customFormat="1" ht="18.75">
      <c r="A115" s="2"/>
    </row>
    <row r="116" spans="1:1" s="1" customFormat="1" ht="18.75">
      <c r="A116" s="2"/>
    </row>
    <row r="117" spans="1:1" s="1" customFormat="1" ht="18.75">
      <c r="A117" s="2"/>
    </row>
    <row r="118" spans="1:1" s="1" customFormat="1" ht="18.75">
      <c r="A118" s="2"/>
    </row>
    <row r="119" spans="1:1" s="1" customFormat="1" ht="18.75">
      <c r="A119" s="2"/>
    </row>
    <row r="120" spans="1:1" s="1" customFormat="1" ht="18.75">
      <c r="A120" s="2"/>
    </row>
    <row r="121" spans="1:1" s="1" customFormat="1" ht="18.75">
      <c r="A121" s="2"/>
    </row>
    <row r="122" spans="1:1" s="1" customFormat="1" ht="18.75">
      <c r="A122" s="2"/>
    </row>
    <row r="123" spans="1:1" s="1" customFormat="1" ht="18.75">
      <c r="A123" s="2"/>
    </row>
    <row r="124" spans="1:1" s="1" customFormat="1" ht="18.75">
      <c r="A124" s="2"/>
    </row>
    <row r="125" spans="1:1" s="1" customFormat="1" ht="18.75">
      <c r="A125" s="2"/>
    </row>
    <row r="126" spans="1:1" s="1" customFormat="1" ht="18.75">
      <c r="A126" s="2"/>
    </row>
    <row r="127" spans="1:1" s="1" customFormat="1" ht="18.75">
      <c r="A127" s="2"/>
    </row>
    <row r="128" spans="1:1" s="1" customFormat="1" ht="18.75">
      <c r="A128" s="2"/>
    </row>
    <row r="129" spans="1:1" s="1" customFormat="1" ht="18.75">
      <c r="A129" s="2"/>
    </row>
    <row r="130" spans="1:1" s="1" customFormat="1" ht="18.75">
      <c r="A130" s="2"/>
    </row>
    <row r="131" spans="1:1" s="1" customFormat="1" ht="18.75">
      <c r="A131" s="2"/>
    </row>
    <row r="132" spans="1:1" s="1" customFormat="1" ht="18.75">
      <c r="A132" s="2"/>
    </row>
    <row r="133" spans="1:1" s="1" customFormat="1" ht="18.75">
      <c r="A133" s="2"/>
    </row>
    <row r="134" spans="1:1" s="1" customFormat="1" ht="18.75">
      <c r="A134" s="2"/>
    </row>
    <row r="135" spans="1:1" s="1" customFormat="1" ht="10.5" customHeight="1">
      <c r="A135" s="2"/>
    </row>
    <row r="136" spans="1:1" s="1" customFormat="1" ht="18.75">
      <c r="A136" s="2"/>
    </row>
    <row r="137" spans="1:1" s="1" customFormat="1" ht="9" customHeight="1">
      <c r="A137" s="2"/>
    </row>
    <row r="138" spans="1:1" s="1" customFormat="1" ht="18.75">
      <c r="A138" s="2"/>
    </row>
    <row r="139" spans="1:1" s="1" customFormat="1" ht="9.75" customHeight="1">
      <c r="A139" s="2"/>
    </row>
    <row r="140" spans="1:1" s="18" customFormat="1" ht="18.75">
      <c r="A140" s="19"/>
    </row>
    <row r="141" spans="1:1" s="1" customFormat="1" ht="18.75">
      <c r="A141" s="2"/>
    </row>
    <row r="142" spans="1:1" s="1" customFormat="1" ht="18.75">
      <c r="A142" s="2"/>
    </row>
    <row r="143" spans="1:1" s="1" customFormat="1" ht="18.75">
      <c r="A143" s="2"/>
    </row>
    <row r="144" spans="1:1" s="1" customFormat="1" ht="18.75">
      <c r="A144" s="2"/>
    </row>
    <row r="145" spans="1:10" s="1" customFormat="1" ht="20.25">
      <c r="A145" s="35"/>
      <c r="B145" s="35"/>
      <c r="C145" s="49"/>
      <c r="D145" s="48"/>
      <c r="E145" s="50"/>
      <c r="F145" s="50"/>
      <c r="G145" s="33"/>
      <c r="H145" s="36"/>
      <c r="J145" s="2"/>
    </row>
    <row r="146" spans="1:10" ht="18.75">
      <c r="A146" s="25"/>
      <c r="B146" s="25"/>
      <c r="C146" s="25"/>
      <c r="D146" s="25"/>
      <c r="E146" s="51"/>
      <c r="F146" s="51"/>
      <c r="G146" s="25"/>
      <c r="H146" s="25"/>
    </row>
    <row r="147" spans="1:10" ht="18.75">
      <c r="A147" s="25"/>
      <c r="B147" s="25"/>
      <c r="C147" s="25"/>
      <c r="D147" s="25"/>
      <c r="E147" s="51"/>
      <c r="F147" s="51"/>
      <c r="G147" s="25"/>
      <c r="H147" s="25"/>
    </row>
    <row r="148" spans="1:10" ht="18.75">
      <c r="A148" s="25"/>
      <c r="B148" s="25"/>
      <c r="C148" s="25"/>
      <c r="D148" s="25"/>
      <c r="E148" s="51"/>
      <c r="F148" s="51"/>
      <c r="G148" s="25"/>
      <c r="H148" s="25"/>
    </row>
    <row r="149" spans="1:10" ht="18.75">
      <c r="A149" s="1"/>
      <c r="B149" s="1"/>
      <c r="C149" s="1"/>
      <c r="D149" s="1"/>
      <c r="E149" s="52"/>
      <c r="F149" s="52"/>
      <c r="G149" s="1"/>
      <c r="H149" s="1"/>
    </row>
    <row r="150" spans="1:10" ht="18.75">
      <c r="A150" s="1"/>
      <c r="B150" s="1"/>
      <c r="C150" s="1"/>
      <c r="D150" s="1"/>
      <c r="E150" s="52"/>
      <c r="F150" s="52"/>
      <c r="G150" s="1"/>
      <c r="H150" s="1"/>
    </row>
  </sheetData>
  <pageMargins left="0.19685039370078741" right="0.19685039370078741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9"/>
  <sheetViews>
    <sheetView topLeftCell="A113" workbookViewId="0">
      <selection activeCell="A135" sqref="A135:G135"/>
    </sheetView>
  </sheetViews>
  <sheetFormatPr defaultRowHeight="14.25"/>
  <cols>
    <col min="1" max="1" width="6.5" customWidth="1"/>
    <col min="2" max="2" width="25.625" customWidth="1"/>
    <col min="3" max="3" width="12.25" customWidth="1"/>
    <col min="4" max="4" width="10" customWidth="1"/>
    <col min="5" max="5" width="10.875" customWidth="1"/>
    <col min="6" max="6" width="16.875" customWidth="1"/>
    <col min="7" max="7" width="10.75" customWidth="1"/>
  </cols>
  <sheetData>
    <row r="1" spans="1:7" ht="21.75" customHeight="1"/>
    <row r="5" spans="1:7" ht="20.25">
      <c r="A5" s="72" t="s">
        <v>63</v>
      </c>
      <c r="B5" s="72"/>
      <c r="C5" s="72"/>
      <c r="D5" s="72"/>
      <c r="E5" s="72"/>
      <c r="F5" s="72"/>
      <c r="G5" s="72"/>
    </row>
    <row r="6" spans="1:7" ht="20.25">
      <c r="A6" s="72" t="s">
        <v>64</v>
      </c>
      <c r="B6" s="72"/>
      <c r="C6" s="72"/>
      <c r="D6" s="72"/>
      <c r="E6" s="72"/>
      <c r="F6" s="72"/>
      <c r="G6" s="72"/>
    </row>
    <row r="7" spans="1:7" ht="20.25">
      <c r="A7" s="73" t="s">
        <v>65</v>
      </c>
      <c r="B7" s="73"/>
      <c r="C7" s="46"/>
      <c r="D7" s="45"/>
      <c r="E7" s="61" t="s">
        <v>203</v>
      </c>
      <c r="F7" s="61"/>
      <c r="G7" s="61"/>
    </row>
    <row r="8" spans="1:7" ht="20.25">
      <c r="A8" s="45"/>
      <c r="B8" s="45"/>
      <c r="C8" s="45"/>
      <c r="D8" s="45"/>
      <c r="E8" s="61" t="s">
        <v>204</v>
      </c>
      <c r="F8" s="61"/>
      <c r="G8" s="61"/>
    </row>
    <row r="9" spans="1:7" ht="23.25">
      <c r="A9" s="70" t="s">
        <v>66</v>
      </c>
      <c r="B9" s="70"/>
      <c r="C9" s="70"/>
      <c r="D9" s="70"/>
      <c r="E9" s="70"/>
      <c r="F9" s="70"/>
      <c r="G9" s="1"/>
    </row>
    <row r="10" spans="1:7" ht="23.25">
      <c r="A10" s="70" t="s">
        <v>67</v>
      </c>
      <c r="B10" s="70"/>
      <c r="C10" s="70"/>
      <c r="D10" s="70"/>
      <c r="E10" s="70"/>
      <c r="F10" s="70"/>
      <c r="G10" s="1"/>
    </row>
    <row r="11" spans="1:7" ht="20.25">
      <c r="A11" s="14" t="s">
        <v>0</v>
      </c>
      <c r="B11" s="14" t="s">
        <v>68</v>
      </c>
      <c r="C11" s="14" t="s">
        <v>148</v>
      </c>
      <c r="D11" s="14" t="s">
        <v>1</v>
      </c>
      <c r="E11" s="14" t="s">
        <v>2</v>
      </c>
      <c r="F11" s="14" t="s">
        <v>69</v>
      </c>
      <c r="G11" s="15" t="s">
        <v>3</v>
      </c>
    </row>
    <row r="12" spans="1:7" ht="20.25">
      <c r="A12" s="14" t="s">
        <v>4</v>
      </c>
      <c r="B12" s="14" t="s">
        <v>151</v>
      </c>
      <c r="C12" s="14"/>
      <c r="D12" s="3"/>
      <c r="E12" s="3"/>
      <c r="F12" s="26">
        <f>F13+F14+F15+F16+F17+F18+F19+F20+F21</f>
        <v>159360000</v>
      </c>
      <c r="G12" s="20"/>
    </row>
    <row r="13" spans="1:7" ht="20.25">
      <c r="A13" s="3">
        <v>1</v>
      </c>
      <c r="B13" s="10" t="s">
        <v>194</v>
      </c>
      <c r="C13" s="10" t="s">
        <v>149</v>
      </c>
      <c r="D13" s="27" t="s">
        <v>150</v>
      </c>
      <c r="E13" s="11">
        <v>40000</v>
      </c>
      <c r="F13" s="6">
        <f>E13*2*420</f>
        <v>33600000</v>
      </c>
      <c r="G13" s="20"/>
    </row>
    <row r="14" spans="1:7" ht="20.25">
      <c r="A14" s="3">
        <v>2</v>
      </c>
      <c r="B14" s="5" t="s">
        <v>5</v>
      </c>
      <c r="C14" s="5" t="s">
        <v>210</v>
      </c>
      <c r="D14" s="3" t="s">
        <v>211</v>
      </c>
      <c r="E14" s="11">
        <v>50000</v>
      </c>
      <c r="F14" s="6">
        <f>E14*2*90*10</f>
        <v>90000000</v>
      </c>
      <c r="G14" s="20"/>
    </row>
    <row r="15" spans="1:7" ht="20.25">
      <c r="A15" s="3">
        <v>3</v>
      </c>
      <c r="B15" s="5" t="s">
        <v>152</v>
      </c>
      <c r="C15" s="5" t="s">
        <v>153</v>
      </c>
      <c r="D15" s="3" t="s">
        <v>206</v>
      </c>
      <c r="E15" s="11">
        <v>420000</v>
      </c>
      <c r="F15" s="6">
        <f>E15*2*3*3</f>
        <v>7560000</v>
      </c>
      <c r="G15" s="20"/>
    </row>
    <row r="16" spans="1:7" ht="20.25">
      <c r="A16" s="3">
        <v>4</v>
      </c>
      <c r="B16" s="5" t="s">
        <v>154</v>
      </c>
      <c r="C16" s="5" t="s">
        <v>153</v>
      </c>
      <c r="D16" s="3" t="s">
        <v>206</v>
      </c>
      <c r="E16" s="11">
        <v>500000</v>
      </c>
      <c r="F16" s="6">
        <f>E16*2*3*3</f>
        <v>9000000</v>
      </c>
      <c r="G16" s="20"/>
    </row>
    <row r="17" spans="1:7" ht="20.25">
      <c r="A17" s="3">
        <v>5</v>
      </c>
      <c r="B17" s="5" t="s">
        <v>155</v>
      </c>
      <c r="C17" s="5" t="s">
        <v>156</v>
      </c>
      <c r="D17" s="3" t="s">
        <v>169</v>
      </c>
      <c r="E17" s="11">
        <v>1000000</v>
      </c>
      <c r="F17" s="6">
        <f>E17*2*3</f>
        <v>6000000</v>
      </c>
      <c r="G17" s="20"/>
    </row>
    <row r="18" spans="1:7" ht="20.25">
      <c r="A18" s="3">
        <v>6</v>
      </c>
      <c r="B18" s="5" t="s">
        <v>157</v>
      </c>
      <c r="C18" s="5" t="s">
        <v>158</v>
      </c>
      <c r="D18" s="27" t="s">
        <v>207</v>
      </c>
      <c r="E18" s="54">
        <v>30000</v>
      </c>
      <c r="F18" s="54">
        <f>E18*2*3*10</f>
        <v>1800000</v>
      </c>
      <c r="G18" s="20"/>
    </row>
    <row r="19" spans="1:7" ht="20.25">
      <c r="A19" s="3">
        <v>7</v>
      </c>
      <c r="B19" s="5" t="s">
        <v>159</v>
      </c>
      <c r="C19" s="5" t="s">
        <v>158</v>
      </c>
      <c r="D19" s="27" t="s">
        <v>207</v>
      </c>
      <c r="E19" s="6">
        <v>40000</v>
      </c>
      <c r="F19" s="6">
        <f>E19*2*3*10</f>
        <v>2400000</v>
      </c>
      <c r="G19" s="20"/>
    </row>
    <row r="20" spans="1:7" ht="20.25">
      <c r="A20" s="3">
        <v>8</v>
      </c>
      <c r="B20" s="5" t="s">
        <v>70</v>
      </c>
      <c r="C20" s="5" t="s">
        <v>160</v>
      </c>
      <c r="D20" s="3">
        <v>2</v>
      </c>
      <c r="E20" s="6">
        <v>500000</v>
      </c>
      <c r="F20" s="6">
        <f>E20*2</f>
        <v>1000000</v>
      </c>
      <c r="G20" s="20"/>
    </row>
    <row r="21" spans="1:7" ht="20.25">
      <c r="A21" s="3">
        <v>9</v>
      </c>
      <c r="B21" s="5" t="s">
        <v>146</v>
      </c>
      <c r="C21" s="5" t="s">
        <v>161</v>
      </c>
      <c r="D21" s="3" t="s">
        <v>162</v>
      </c>
      <c r="E21" s="6">
        <v>400000</v>
      </c>
      <c r="F21" s="6">
        <f>E21*2*10</f>
        <v>8000000</v>
      </c>
      <c r="G21" s="20"/>
    </row>
    <row r="22" spans="1:7" ht="20.25">
      <c r="A22" s="14" t="s">
        <v>6</v>
      </c>
      <c r="B22" s="15" t="s">
        <v>72</v>
      </c>
      <c r="C22" s="15"/>
      <c r="D22" s="3"/>
      <c r="E22" s="11"/>
      <c r="F22" s="16">
        <f>F24+F25+F26+F27+F28+F29+F30+F31+F32+F33+F34</f>
        <v>2040000</v>
      </c>
      <c r="G22" s="20"/>
    </row>
    <row r="23" spans="1:7" ht="20.25">
      <c r="A23" s="3">
        <v>1</v>
      </c>
      <c r="B23" s="5" t="s">
        <v>73</v>
      </c>
      <c r="C23" s="5" t="s">
        <v>163</v>
      </c>
      <c r="D23" s="3">
        <v>2</v>
      </c>
      <c r="E23" s="11">
        <v>0</v>
      </c>
      <c r="F23" s="6"/>
      <c r="G23" s="20"/>
    </row>
    <row r="24" spans="1:7" ht="20.25">
      <c r="A24" s="3">
        <v>2</v>
      </c>
      <c r="B24" s="5" t="s">
        <v>74</v>
      </c>
      <c r="C24" s="5" t="s">
        <v>163</v>
      </c>
      <c r="D24" s="3" t="s">
        <v>164</v>
      </c>
      <c r="E24" s="11">
        <v>35000</v>
      </c>
      <c r="F24" s="6">
        <f>E24*2*1</f>
        <v>70000</v>
      </c>
      <c r="G24" s="20"/>
    </row>
    <row r="25" spans="1:7" ht="20.25">
      <c r="A25" s="3">
        <v>3</v>
      </c>
      <c r="B25" s="5" t="s">
        <v>75</v>
      </c>
      <c r="C25" s="5" t="s">
        <v>163</v>
      </c>
      <c r="D25" s="3" t="s">
        <v>164</v>
      </c>
      <c r="E25" s="11">
        <v>50000</v>
      </c>
      <c r="F25" s="6">
        <f>E25*2*1</f>
        <v>100000</v>
      </c>
      <c r="G25" s="20"/>
    </row>
    <row r="26" spans="1:7" ht="20.25">
      <c r="A26" s="3">
        <v>4</v>
      </c>
      <c r="B26" s="5" t="s">
        <v>76</v>
      </c>
      <c r="C26" s="5" t="s">
        <v>163</v>
      </c>
      <c r="D26" s="3" t="s">
        <v>164</v>
      </c>
      <c r="E26" s="11">
        <v>55000</v>
      </c>
      <c r="F26" s="6">
        <f>E26*2*1</f>
        <v>110000</v>
      </c>
      <c r="G26" s="20"/>
    </row>
    <row r="27" spans="1:7" ht="20.25">
      <c r="A27" s="3">
        <v>5</v>
      </c>
      <c r="B27" s="5" t="s">
        <v>77</v>
      </c>
      <c r="C27" s="5" t="s">
        <v>163</v>
      </c>
      <c r="D27" s="3" t="s">
        <v>165</v>
      </c>
      <c r="E27" s="11">
        <v>55000</v>
      </c>
      <c r="F27" s="6">
        <f>E27*2*2</f>
        <v>220000</v>
      </c>
      <c r="G27" s="20"/>
    </row>
    <row r="28" spans="1:7" ht="20.25">
      <c r="A28" s="3">
        <v>6</v>
      </c>
      <c r="B28" s="5" t="s">
        <v>78</v>
      </c>
      <c r="C28" s="5" t="s">
        <v>163</v>
      </c>
      <c r="D28" s="3" t="s">
        <v>165</v>
      </c>
      <c r="E28" s="11">
        <v>60000</v>
      </c>
      <c r="F28" s="6">
        <f>E28*2*2</f>
        <v>240000</v>
      </c>
      <c r="G28" s="20"/>
    </row>
    <row r="29" spans="1:7" ht="20.25">
      <c r="A29" s="3">
        <v>7</v>
      </c>
      <c r="B29" s="5" t="s">
        <v>79</v>
      </c>
      <c r="C29" s="5" t="s">
        <v>163</v>
      </c>
      <c r="D29" s="3" t="s">
        <v>165</v>
      </c>
      <c r="E29" s="11">
        <v>70000</v>
      </c>
      <c r="F29" s="6">
        <f>E29*2*2</f>
        <v>280000</v>
      </c>
      <c r="G29" s="20"/>
    </row>
    <row r="30" spans="1:7" ht="20.25">
      <c r="A30" s="3">
        <v>8</v>
      </c>
      <c r="B30" s="5" t="s">
        <v>80</v>
      </c>
      <c r="C30" s="5" t="s">
        <v>163</v>
      </c>
      <c r="D30" s="3" t="s">
        <v>165</v>
      </c>
      <c r="E30" s="11">
        <v>95000</v>
      </c>
      <c r="F30" s="6">
        <f>E30*2*2</f>
        <v>380000</v>
      </c>
      <c r="G30" s="20"/>
    </row>
    <row r="31" spans="1:7" ht="20.25">
      <c r="A31" s="3">
        <v>9</v>
      </c>
      <c r="B31" s="5" t="s">
        <v>81</v>
      </c>
      <c r="C31" s="5" t="s">
        <v>163</v>
      </c>
      <c r="D31" s="3" t="s">
        <v>164</v>
      </c>
      <c r="E31" s="11">
        <v>30000</v>
      </c>
      <c r="F31" s="6">
        <f>E31*2*1</f>
        <v>60000</v>
      </c>
      <c r="G31" s="20"/>
    </row>
    <row r="32" spans="1:7" ht="20.25">
      <c r="A32" s="3">
        <v>10</v>
      </c>
      <c r="B32" s="5" t="s">
        <v>82</v>
      </c>
      <c r="C32" s="5" t="s">
        <v>163</v>
      </c>
      <c r="D32" s="3" t="s">
        <v>165</v>
      </c>
      <c r="E32" s="11">
        <v>35000</v>
      </c>
      <c r="F32" s="6">
        <f>E32*2*2</f>
        <v>140000</v>
      </c>
      <c r="G32" s="20"/>
    </row>
    <row r="33" spans="1:7" ht="20.25">
      <c r="A33" s="3">
        <v>11</v>
      </c>
      <c r="B33" s="5" t="s">
        <v>83</v>
      </c>
      <c r="C33" s="5" t="s">
        <v>163</v>
      </c>
      <c r="D33" s="3" t="s">
        <v>165</v>
      </c>
      <c r="E33" s="11">
        <v>45000</v>
      </c>
      <c r="F33" s="6">
        <f>E33*2*2</f>
        <v>180000</v>
      </c>
      <c r="G33" s="20"/>
    </row>
    <row r="34" spans="1:7" ht="20.25">
      <c r="A34" s="3">
        <v>12</v>
      </c>
      <c r="B34" s="5" t="s">
        <v>84</v>
      </c>
      <c r="C34" s="5" t="s">
        <v>163</v>
      </c>
      <c r="D34" s="3" t="s">
        <v>165</v>
      </c>
      <c r="E34" s="11">
        <v>65000</v>
      </c>
      <c r="F34" s="6">
        <f>E34*2*2</f>
        <v>260000</v>
      </c>
      <c r="G34" s="20"/>
    </row>
    <row r="35" spans="1:7" ht="22.5">
      <c r="A35" s="14" t="s">
        <v>25</v>
      </c>
      <c r="B35" s="8" t="s">
        <v>7</v>
      </c>
      <c r="C35" s="8"/>
      <c r="D35" s="5"/>
      <c r="E35" s="9"/>
      <c r="F35" s="16">
        <f>F36+F37+F38+F39+F40+F41+F42+F43+F44+F45+F46+F47+F48+F49+F50+F51+F52+F53+F54+F55+F56</f>
        <v>8092000</v>
      </c>
      <c r="G35" s="20"/>
    </row>
    <row r="36" spans="1:7" ht="20.25">
      <c r="A36" s="3">
        <v>1</v>
      </c>
      <c r="B36" s="5" t="s">
        <v>8</v>
      </c>
      <c r="C36" s="5" t="s">
        <v>166</v>
      </c>
      <c r="D36" s="3" t="s">
        <v>162</v>
      </c>
      <c r="E36" s="6">
        <v>15000</v>
      </c>
      <c r="F36" s="11">
        <f>E36*2*10</f>
        <v>300000</v>
      </c>
      <c r="G36" s="20"/>
    </row>
    <row r="37" spans="1:7" ht="20.25">
      <c r="A37" s="3">
        <v>2</v>
      </c>
      <c r="B37" s="5" t="s">
        <v>9</v>
      </c>
      <c r="C37" s="5" t="s">
        <v>181</v>
      </c>
      <c r="D37" s="3" t="s">
        <v>164</v>
      </c>
      <c r="E37" s="6">
        <v>20000</v>
      </c>
      <c r="F37" s="11">
        <f>E37*2*1</f>
        <v>40000</v>
      </c>
      <c r="G37" s="20"/>
    </row>
    <row r="38" spans="1:7" ht="20.25">
      <c r="A38" s="3">
        <v>3</v>
      </c>
      <c r="B38" s="5" t="s">
        <v>10</v>
      </c>
      <c r="C38" s="5" t="s">
        <v>168</v>
      </c>
      <c r="D38" s="3" t="s">
        <v>162</v>
      </c>
      <c r="E38" s="6">
        <v>1000</v>
      </c>
      <c r="F38" s="11">
        <f>E38*2*10</f>
        <v>20000</v>
      </c>
      <c r="G38" s="20"/>
    </row>
    <row r="39" spans="1:7" ht="20.25">
      <c r="A39" s="3">
        <v>4</v>
      </c>
      <c r="B39" s="5" t="s">
        <v>11</v>
      </c>
      <c r="C39" s="5" t="s">
        <v>181</v>
      </c>
      <c r="D39" s="3" t="s">
        <v>164</v>
      </c>
      <c r="E39" s="6">
        <v>38000</v>
      </c>
      <c r="F39" s="11">
        <f>E39*2*1</f>
        <v>76000</v>
      </c>
      <c r="G39" s="20"/>
    </row>
    <row r="40" spans="1:7" ht="20.25">
      <c r="A40" s="3">
        <v>5</v>
      </c>
      <c r="B40" s="5" t="s">
        <v>12</v>
      </c>
      <c r="C40" s="5" t="s">
        <v>181</v>
      </c>
      <c r="D40" s="3" t="s">
        <v>164</v>
      </c>
      <c r="E40" s="6">
        <v>38000</v>
      </c>
      <c r="F40" s="6">
        <f>E40*2*1</f>
        <v>76000</v>
      </c>
      <c r="G40" s="20"/>
    </row>
    <row r="41" spans="1:7" ht="20.25">
      <c r="A41" s="3">
        <v>6</v>
      </c>
      <c r="B41" s="5" t="s">
        <v>13</v>
      </c>
      <c r="C41" s="5" t="s">
        <v>208</v>
      </c>
      <c r="D41" s="3" t="s">
        <v>164</v>
      </c>
      <c r="E41" s="11">
        <v>150000</v>
      </c>
      <c r="F41" s="6">
        <f>E41*2*1</f>
        <v>300000</v>
      </c>
      <c r="G41" s="20"/>
    </row>
    <row r="42" spans="1:7" ht="20.25">
      <c r="A42" s="3">
        <v>7</v>
      </c>
      <c r="B42" s="5" t="s">
        <v>14</v>
      </c>
      <c r="C42" s="5" t="s">
        <v>171</v>
      </c>
      <c r="D42" s="3" t="s">
        <v>165</v>
      </c>
      <c r="E42" s="6">
        <v>10000</v>
      </c>
      <c r="F42" s="11">
        <f>E42*2*2</f>
        <v>40000</v>
      </c>
      <c r="G42" s="20"/>
    </row>
    <row r="43" spans="1:7" ht="20.25">
      <c r="A43" s="3">
        <v>8</v>
      </c>
      <c r="B43" s="5" t="s">
        <v>15</v>
      </c>
      <c r="C43" s="5" t="s">
        <v>172</v>
      </c>
      <c r="D43" s="3" t="s">
        <v>165</v>
      </c>
      <c r="E43" s="6">
        <v>20000</v>
      </c>
      <c r="F43" s="11">
        <f>E43*2*2</f>
        <v>80000</v>
      </c>
      <c r="G43" s="20"/>
    </row>
    <row r="44" spans="1:7" ht="20.25">
      <c r="A44" s="3">
        <v>9</v>
      </c>
      <c r="B44" s="5" t="s">
        <v>16</v>
      </c>
      <c r="C44" s="5" t="s">
        <v>173</v>
      </c>
      <c r="D44" s="3" t="s">
        <v>164</v>
      </c>
      <c r="E44" s="6">
        <v>10000</v>
      </c>
      <c r="F44" s="11">
        <f>E44*2*1</f>
        <v>20000</v>
      </c>
      <c r="G44" s="20"/>
    </row>
    <row r="45" spans="1:7" ht="20.25">
      <c r="A45" s="3">
        <v>10</v>
      </c>
      <c r="B45" s="5" t="s">
        <v>17</v>
      </c>
      <c r="C45" s="5" t="s">
        <v>171</v>
      </c>
      <c r="D45" s="3" t="s">
        <v>165</v>
      </c>
      <c r="E45" s="6">
        <v>380000</v>
      </c>
      <c r="F45" s="11">
        <f>E45*2*2</f>
        <v>1520000</v>
      </c>
      <c r="G45" s="20"/>
    </row>
    <row r="46" spans="1:7" ht="20.25">
      <c r="A46" s="3">
        <v>11</v>
      </c>
      <c r="B46" s="5" t="s">
        <v>18</v>
      </c>
      <c r="C46" s="5" t="s">
        <v>171</v>
      </c>
      <c r="D46" s="13" t="s">
        <v>165</v>
      </c>
      <c r="E46" s="6">
        <v>320000</v>
      </c>
      <c r="F46" s="11">
        <f>E46*2*2</f>
        <v>1280000</v>
      </c>
      <c r="G46" s="20"/>
    </row>
    <row r="47" spans="1:7" ht="20.25">
      <c r="A47" s="3">
        <v>12</v>
      </c>
      <c r="B47" s="5" t="s">
        <v>19</v>
      </c>
      <c r="C47" s="5" t="s">
        <v>171</v>
      </c>
      <c r="D47" s="13" t="s">
        <v>165</v>
      </c>
      <c r="E47" s="6">
        <v>70000</v>
      </c>
      <c r="F47" s="11">
        <f>E47*2*2</f>
        <v>280000</v>
      </c>
      <c r="G47" s="20"/>
    </row>
    <row r="48" spans="1:7" ht="20.25">
      <c r="A48" s="3">
        <v>13</v>
      </c>
      <c r="B48" s="5" t="s">
        <v>20</v>
      </c>
      <c r="C48" s="5" t="s">
        <v>171</v>
      </c>
      <c r="D48" s="13" t="s">
        <v>164</v>
      </c>
      <c r="E48" s="6">
        <v>350000</v>
      </c>
      <c r="F48" s="11">
        <f>E48*2*1</f>
        <v>700000</v>
      </c>
      <c r="G48" s="20"/>
    </row>
    <row r="49" spans="1:7" ht="20.25">
      <c r="A49" s="3">
        <v>14</v>
      </c>
      <c r="B49" s="5" t="s">
        <v>21</v>
      </c>
      <c r="C49" s="5" t="s">
        <v>174</v>
      </c>
      <c r="D49" s="13" t="s">
        <v>176</v>
      </c>
      <c r="E49" s="6">
        <v>40000</v>
      </c>
      <c r="F49" s="11">
        <f>E49*2*4</f>
        <v>320000</v>
      </c>
      <c r="G49" s="20"/>
    </row>
    <row r="50" spans="1:7" ht="20.25">
      <c r="A50" s="3">
        <v>15</v>
      </c>
      <c r="B50" s="5" t="s">
        <v>22</v>
      </c>
      <c r="C50" s="5" t="s">
        <v>174</v>
      </c>
      <c r="D50" s="13" t="s">
        <v>175</v>
      </c>
      <c r="E50" s="6">
        <v>45000</v>
      </c>
      <c r="F50" s="11">
        <f>E50*2*5</f>
        <v>450000</v>
      </c>
      <c r="G50" s="20"/>
    </row>
    <row r="51" spans="1:7" ht="20.25">
      <c r="A51" s="3">
        <v>16</v>
      </c>
      <c r="B51" s="5" t="s">
        <v>23</v>
      </c>
      <c r="C51" s="5" t="s">
        <v>174</v>
      </c>
      <c r="D51" s="13" t="s">
        <v>175</v>
      </c>
      <c r="E51" s="6">
        <v>29000</v>
      </c>
      <c r="F51" s="11">
        <f>E51*2*5</f>
        <v>290000</v>
      </c>
      <c r="G51" s="20"/>
    </row>
    <row r="52" spans="1:7" ht="20.25">
      <c r="A52" s="3">
        <v>17</v>
      </c>
      <c r="B52" s="5" t="s">
        <v>212</v>
      </c>
      <c r="C52" s="5" t="s">
        <v>174</v>
      </c>
      <c r="D52" s="13" t="s">
        <v>176</v>
      </c>
      <c r="E52" s="6">
        <v>15000</v>
      </c>
      <c r="F52" s="11">
        <f>E52*2*4</f>
        <v>120000</v>
      </c>
      <c r="G52" s="20"/>
    </row>
    <row r="53" spans="1:7" ht="20.25">
      <c r="A53" s="3">
        <v>18</v>
      </c>
      <c r="B53" s="5" t="s">
        <v>213</v>
      </c>
      <c r="C53" s="5" t="s">
        <v>171</v>
      </c>
      <c r="D53" s="13" t="s">
        <v>175</v>
      </c>
      <c r="E53" s="6">
        <v>70000</v>
      </c>
      <c r="F53" s="11">
        <f>E53*2*5</f>
        <v>700000</v>
      </c>
      <c r="G53" s="20"/>
    </row>
    <row r="54" spans="1:7" ht="20.25">
      <c r="A54" s="3">
        <v>19</v>
      </c>
      <c r="B54" s="5" t="s">
        <v>24</v>
      </c>
      <c r="C54" s="5" t="s">
        <v>171</v>
      </c>
      <c r="D54" s="13" t="s">
        <v>175</v>
      </c>
      <c r="E54" s="6">
        <v>18000</v>
      </c>
      <c r="F54" s="11">
        <f>E54*2*5</f>
        <v>180000</v>
      </c>
      <c r="G54" s="20"/>
    </row>
    <row r="55" spans="1:7" ht="20.25">
      <c r="A55" s="3">
        <v>20</v>
      </c>
      <c r="B55" s="5" t="s">
        <v>71</v>
      </c>
      <c r="C55" s="5" t="s">
        <v>177</v>
      </c>
      <c r="D55" s="3" t="s">
        <v>162</v>
      </c>
      <c r="E55" s="11">
        <v>15000</v>
      </c>
      <c r="F55" s="6">
        <f>E55*2*10</f>
        <v>300000</v>
      </c>
      <c r="G55" s="20"/>
    </row>
    <row r="56" spans="1:7" ht="20.25">
      <c r="A56" s="3">
        <v>21</v>
      </c>
      <c r="B56" s="55" t="s">
        <v>140</v>
      </c>
      <c r="C56" s="55" t="s">
        <v>166</v>
      </c>
      <c r="D56" s="3" t="s">
        <v>162</v>
      </c>
      <c r="E56" s="11">
        <v>50000</v>
      </c>
      <c r="F56" s="6">
        <f>E56*2*10</f>
        <v>1000000</v>
      </c>
      <c r="G56" s="20"/>
    </row>
    <row r="57" spans="1:7" ht="25.5">
      <c r="A57" s="21" t="s">
        <v>59</v>
      </c>
      <c r="B57" s="56" t="s">
        <v>26</v>
      </c>
      <c r="C57" s="56"/>
      <c r="D57" s="21"/>
      <c r="E57" s="22"/>
      <c r="F57" s="69">
        <f>F58+F59+F60+F61+F62+F63+F64+F65+F66+F67+F68+F69+F70+F71+F72+F73+F74+F75+F76+F77+F78+F79+F80+F81+F82+F83+F84+F85+F86+F87+F88+F89+F90+F91+F92+F93+F94+F95+F96+F97+F98+F99+F100+F101+F102+F107+F108+F109+F110+F111+F112+F113+F114+F115+F116+F117+F118+F119+F103+F104+F105+F106+F120+F121+F122+F123+F124</f>
        <v>21824000</v>
      </c>
      <c r="G57" s="57"/>
    </row>
    <row r="58" spans="1:7" ht="20.25">
      <c r="A58" s="3">
        <v>1</v>
      </c>
      <c r="B58" s="5" t="s">
        <v>214</v>
      </c>
      <c r="C58" s="5" t="s">
        <v>178</v>
      </c>
      <c r="D58" s="3" t="s">
        <v>176</v>
      </c>
      <c r="E58" s="6">
        <v>38000</v>
      </c>
      <c r="F58" s="11">
        <f>E58*2*4</f>
        <v>304000</v>
      </c>
      <c r="G58" s="6"/>
    </row>
    <row r="59" spans="1:7" ht="20.25">
      <c r="A59" s="3">
        <v>2</v>
      </c>
      <c r="B59" s="5" t="s">
        <v>215</v>
      </c>
      <c r="C59" s="5" t="s">
        <v>179</v>
      </c>
      <c r="D59" s="3" t="s">
        <v>180</v>
      </c>
      <c r="E59" s="6">
        <v>5000</v>
      </c>
      <c r="F59" s="11">
        <f>E59*2*15</f>
        <v>150000</v>
      </c>
      <c r="G59" s="6"/>
    </row>
    <row r="60" spans="1:7" ht="20.25">
      <c r="A60" s="3">
        <v>3</v>
      </c>
      <c r="B60" s="5" t="s">
        <v>27</v>
      </c>
      <c r="C60" s="5" t="s">
        <v>181</v>
      </c>
      <c r="D60" s="3" t="s">
        <v>175</v>
      </c>
      <c r="E60" s="6">
        <v>25000</v>
      </c>
      <c r="F60" s="11">
        <f>E60*2*5</f>
        <v>250000</v>
      </c>
      <c r="G60" s="6"/>
    </row>
    <row r="61" spans="1:7" ht="20.25">
      <c r="A61" s="3">
        <v>4</v>
      </c>
      <c r="B61" s="5" t="s">
        <v>223</v>
      </c>
      <c r="C61" s="5" t="s">
        <v>171</v>
      </c>
      <c r="D61" s="3" t="s">
        <v>165</v>
      </c>
      <c r="E61" s="6">
        <v>20000</v>
      </c>
      <c r="F61" s="11">
        <f>E61*2*2</f>
        <v>80000</v>
      </c>
      <c r="G61" s="6"/>
    </row>
    <row r="62" spans="1:7" ht="20.25">
      <c r="A62" s="3">
        <v>5</v>
      </c>
      <c r="B62" s="5" t="s">
        <v>222</v>
      </c>
      <c r="C62" s="5" t="s">
        <v>171</v>
      </c>
      <c r="D62" s="3" t="s">
        <v>176</v>
      </c>
      <c r="E62" s="6">
        <v>15000</v>
      </c>
      <c r="F62" s="11">
        <f>E62*2*4</f>
        <v>120000</v>
      </c>
      <c r="G62" s="6"/>
    </row>
    <row r="63" spans="1:7" ht="20.25">
      <c r="A63" s="3">
        <v>6</v>
      </c>
      <c r="B63" s="5" t="s">
        <v>216</v>
      </c>
      <c r="C63" s="5" t="s">
        <v>181</v>
      </c>
      <c r="D63" s="3" t="s">
        <v>165</v>
      </c>
      <c r="E63" s="6">
        <v>10000</v>
      </c>
      <c r="F63" s="11">
        <f>E63*2*2</f>
        <v>40000</v>
      </c>
      <c r="G63" s="6"/>
    </row>
    <row r="64" spans="1:7" ht="20.25">
      <c r="A64" s="3">
        <v>7</v>
      </c>
      <c r="B64" s="5" t="s">
        <v>218</v>
      </c>
      <c r="C64" s="5" t="s">
        <v>178</v>
      </c>
      <c r="D64" s="3" t="s">
        <v>165</v>
      </c>
      <c r="E64" s="6">
        <v>10000</v>
      </c>
      <c r="F64" s="11">
        <f>E64*2*2</f>
        <v>40000</v>
      </c>
      <c r="G64" s="6"/>
    </row>
    <row r="65" spans="1:7" ht="20.25">
      <c r="A65" s="3">
        <v>8</v>
      </c>
      <c r="B65" s="5" t="s">
        <v>217</v>
      </c>
      <c r="C65" s="5" t="s">
        <v>178</v>
      </c>
      <c r="D65" s="3" t="s">
        <v>169</v>
      </c>
      <c r="E65" s="6">
        <v>35000</v>
      </c>
      <c r="F65" s="11">
        <f>E65*2*3</f>
        <v>210000</v>
      </c>
      <c r="G65" s="6"/>
    </row>
    <row r="66" spans="1:7" ht="20.25">
      <c r="A66" s="3">
        <v>9</v>
      </c>
      <c r="B66" s="5" t="s">
        <v>219</v>
      </c>
      <c r="C66" s="5" t="s">
        <v>178</v>
      </c>
      <c r="D66" s="3" t="s">
        <v>169</v>
      </c>
      <c r="E66" s="6">
        <v>10000</v>
      </c>
      <c r="F66" s="11">
        <f>E66*2*3</f>
        <v>60000</v>
      </c>
      <c r="G66" s="6"/>
    </row>
    <row r="67" spans="1:7" ht="20.25">
      <c r="A67" s="3">
        <v>10</v>
      </c>
      <c r="B67" s="5" t="s">
        <v>220</v>
      </c>
      <c r="C67" s="5" t="s">
        <v>178</v>
      </c>
      <c r="D67" s="3" t="s">
        <v>169</v>
      </c>
      <c r="E67" s="6">
        <v>12000</v>
      </c>
      <c r="F67" s="11">
        <f>E67*2*3</f>
        <v>72000</v>
      </c>
      <c r="G67" s="6"/>
    </row>
    <row r="68" spans="1:7" ht="20.25">
      <c r="A68" s="3">
        <v>11</v>
      </c>
      <c r="B68" s="5" t="s">
        <v>221</v>
      </c>
      <c r="C68" s="5" t="s">
        <v>181</v>
      </c>
      <c r="D68" s="3" t="s">
        <v>169</v>
      </c>
      <c r="E68" s="6">
        <v>18000</v>
      </c>
      <c r="F68" s="11">
        <f>E68*2*3</f>
        <v>108000</v>
      </c>
      <c r="G68" s="6"/>
    </row>
    <row r="69" spans="1:7" ht="20.25">
      <c r="A69" s="3">
        <v>12</v>
      </c>
      <c r="B69" s="5" t="s">
        <v>61</v>
      </c>
      <c r="C69" s="5" t="s">
        <v>189</v>
      </c>
      <c r="D69" s="3" t="s">
        <v>162</v>
      </c>
      <c r="E69" s="6">
        <v>20000</v>
      </c>
      <c r="F69" s="11">
        <f>E69*2*10</f>
        <v>400000</v>
      </c>
      <c r="G69" s="6"/>
    </row>
    <row r="70" spans="1:7" ht="20.25">
      <c r="A70" s="3">
        <v>13</v>
      </c>
      <c r="B70" s="5" t="s">
        <v>62</v>
      </c>
      <c r="C70" s="5" t="s">
        <v>170</v>
      </c>
      <c r="D70" s="3" t="s">
        <v>227</v>
      </c>
      <c r="E70" s="6">
        <v>5000</v>
      </c>
      <c r="F70" s="11">
        <f>E70*2*30</f>
        <v>300000</v>
      </c>
      <c r="G70" s="6"/>
    </row>
    <row r="71" spans="1:7" ht="20.25">
      <c r="A71" s="3">
        <v>14</v>
      </c>
      <c r="B71" s="5" t="s">
        <v>224</v>
      </c>
      <c r="C71" s="5" t="s">
        <v>178</v>
      </c>
      <c r="D71" s="3" t="s">
        <v>176</v>
      </c>
      <c r="E71" s="6">
        <v>20000</v>
      </c>
      <c r="F71" s="11">
        <f>E71*2*4</f>
        <v>160000</v>
      </c>
      <c r="G71" s="6"/>
    </row>
    <row r="72" spans="1:7" ht="20.25">
      <c r="A72" s="3">
        <v>15</v>
      </c>
      <c r="B72" s="5" t="s">
        <v>29</v>
      </c>
      <c r="C72" s="5" t="s">
        <v>171</v>
      </c>
      <c r="D72" s="3" t="s">
        <v>175</v>
      </c>
      <c r="E72" s="6">
        <v>15000</v>
      </c>
      <c r="F72" s="11">
        <f>E72*2*5</f>
        <v>150000</v>
      </c>
      <c r="G72" s="6"/>
    </row>
    <row r="73" spans="1:7" ht="20.25">
      <c r="A73" s="3">
        <v>16</v>
      </c>
      <c r="B73" s="5" t="s">
        <v>30</v>
      </c>
      <c r="C73" s="5" t="s">
        <v>181</v>
      </c>
      <c r="D73" s="3" t="s">
        <v>165</v>
      </c>
      <c r="E73" s="6">
        <v>25000</v>
      </c>
      <c r="F73" s="11">
        <f>E73*2*2</f>
        <v>100000</v>
      </c>
      <c r="G73" s="6"/>
    </row>
    <row r="74" spans="1:7" ht="20.25">
      <c r="A74" s="3">
        <v>17</v>
      </c>
      <c r="B74" s="5" t="s">
        <v>31</v>
      </c>
      <c r="C74" s="5" t="s">
        <v>171</v>
      </c>
      <c r="D74" s="3" t="s">
        <v>162</v>
      </c>
      <c r="E74" s="6">
        <v>39000</v>
      </c>
      <c r="F74" s="11">
        <f>E74*2*10</f>
        <v>780000</v>
      </c>
      <c r="G74" s="6"/>
    </row>
    <row r="75" spans="1:7" ht="20.25">
      <c r="A75" s="3">
        <v>18</v>
      </c>
      <c r="B75" s="5" t="s">
        <v>32</v>
      </c>
      <c r="C75" s="5" t="s">
        <v>179</v>
      </c>
      <c r="D75" s="3" t="s">
        <v>165</v>
      </c>
      <c r="E75" s="58">
        <v>10000</v>
      </c>
      <c r="F75" s="11">
        <f>E75*2*2</f>
        <v>40000</v>
      </c>
      <c r="G75" s="20"/>
    </row>
    <row r="76" spans="1:7" ht="20.25">
      <c r="A76" s="3">
        <v>19</v>
      </c>
      <c r="B76" s="5" t="s">
        <v>33</v>
      </c>
      <c r="C76" s="5" t="s">
        <v>179</v>
      </c>
      <c r="D76" s="3" t="s">
        <v>176</v>
      </c>
      <c r="E76" s="6">
        <v>20000</v>
      </c>
      <c r="F76" s="11">
        <f>E76*2*4</f>
        <v>160000</v>
      </c>
      <c r="G76" s="20"/>
    </row>
    <row r="77" spans="1:7" ht="20.25">
      <c r="A77" s="3">
        <v>20</v>
      </c>
      <c r="B77" s="5" t="s">
        <v>34</v>
      </c>
      <c r="C77" s="5" t="s">
        <v>183</v>
      </c>
      <c r="D77" s="3" t="s">
        <v>165</v>
      </c>
      <c r="E77" s="6">
        <v>60000</v>
      </c>
      <c r="F77" s="11">
        <f>E77*2*2</f>
        <v>240000</v>
      </c>
      <c r="G77" s="20"/>
    </row>
    <row r="78" spans="1:7" ht="20.25">
      <c r="A78" s="3">
        <v>21</v>
      </c>
      <c r="B78" s="5" t="s">
        <v>225</v>
      </c>
      <c r="C78" s="5" t="s">
        <v>179</v>
      </c>
      <c r="D78" s="3" t="s">
        <v>175</v>
      </c>
      <c r="E78" s="6">
        <v>125000</v>
      </c>
      <c r="F78" s="11">
        <f>E78*2*5</f>
        <v>1250000</v>
      </c>
      <c r="G78" s="20"/>
    </row>
    <row r="79" spans="1:7" ht="20.25">
      <c r="A79" s="3">
        <v>22</v>
      </c>
      <c r="B79" s="5" t="s">
        <v>35</v>
      </c>
      <c r="C79" s="5" t="s">
        <v>171</v>
      </c>
      <c r="D79" s="3" t="s">
        <v>175</v>
      </c>
      <c r="E79" s="6">
        <v>15000</v>
      </c>
      <c r="F79" s="11">
        <f>E79*2*5</f>
        <v>150000</v>
      </c>
      <c r="G79" s="20"/>
    </row>
    <row r="80" spans="1:7" ht="20.25">
      <c r="A80" s="3">
        <v>23</v>
      </c>
      <c r="B80" s="5" t="s">
        <v>36</v>
      </c>
      <c r="C80" s="5" t="s">
        <v>171</v>
      </c>
      <c r="D80" s="3" t="s">
        <v>175</v>
      </c>
      <c r="E80" s="6">
        <v>15000</v>
      </c>
      <c r="F80" s="11">
        <f>E80*2*5</f>
        <v>150000</v>
      </c>
      <c r="G80" s="20"/>
    </row>
    <row r="81" spans="1:7" ht="20.25">
      <c r="A81" s="3">
        <v>24</v>
      </c>
      <c r="B81" s="5" t="s">
        <v>37</v>
      </c>
      <c r="C81" s="5" t="s">
        <v>171</v>
      </c>
      <c r="D81" s="3" t="s">
        <v>175</v>
      </c>
      <c r="E81" s="6">
        <v>40000</v>
      </c>
      <c r="F81" s="11">
        <f>E81*2*5</f>
        <v>400000</v>
      </c>
      <c r="G81" s="20"/>
    </row>
    <row r="82" spans="1:7" ht="20.25">
      <c r="A82" s="3">
        <v>25</v>
      </c>
      <c r="B82" s="5" t="s">
        <v>91</v>
      </c>
      <c r="C82" s="5" t="s">
        <v>171</v>
      </c>
      <c r="D82" s="3" t="s">
        <v>175</v>
      </c>
      <c r="E82" s="6">
        <v>10000</v>
      </c>
      <c r="F82" s="11">
        <f>E82*2*5</f>
        <v>100000</v>
      </c>
      <c r="G82" s="20"/>
    </row>
    <row r="83" spans="1:7" ht="20.25">
      <c r="A83" s="3">
        <v>26</v>
      </c>
      <c r="B83" s="5" t="s">
        <v>38</v>
      </c>
      <c r="C83" s="5" t="s">
        <v>171</v>
      </c>
      <c r="D83" s="3" t="s">
        <v>169</v>
      </c>
      <c r="E83" s="6">
        <v>10000</v>
      </c>
      <c r="F83" s="11">
        <f>E83*2*3</f>
        <v>60000</v>
      </c>
      <c r="G83" s="20"/>
    </row>
    <row r="84" spans="1:7" ht="20.25">
      <c r="A84" s="3">
        <v>27</v>
      </c>
      <c r="B84" s="5" t="s">
        <v>39</v>
      </c>
      <c r="C84" s="5" t="s">
        <v>181</v>
      </c>
      <c r="D84" s="3" t="s">
        <v>176</v>
      </c>
      <c r="E84" s="6">
        <v>35000</v>
      </c>
      <c r="F84" s="11">
        <f>E84*2*4</f>
        <v>280000</v>
      </c>
      <c r="G84" s="20"/>
    </row>
    <row r="85" spans="1:7" ht="20.25">
      <c r="A85" s="3">
        <v>28</v>
      </c>
      <c r="B85" s="5" t="s">
        <v>85</v>
      </c>
      <c r="C85" s="5" t="s">
        <v>171</v>
      </c>
      <c r="D85" s="3" t="s">
        <v>175</v>
      </c>
      <c r="E85" s="6">
        <v>30000</v>
      </c>
      <c r="F85" s="11">
        <f>E85*2*5</f>
        <v>300000</v>
      </c>
      <c r="G85" s="20"/>
    </row>
    <row r="86" spans="1:7" ht="20.25">
      <c r="A86" s="3">
        <v>29</v>
      </c>
      <c r="B86" s="5" t="s">
        <v>184</v>
      </c>
      <c r="C86" s="5" t="s">
        <v>171</v>
      </c>
      <c r="D86" s="3" t="s">
        <v>175</v>
      </c>
      <c r="E86" s="6">
        <v>30000</v>
      </c>
      <c r="F86" s="11">
        <f>E86*2*5</f>
        <v>300000</v>
      </c>
      <c r="G86" s="20"/>
    </row>
    <row r="87" spans="1:7" ht="20.25">
      <c r="A87" s="3">
        <v>30</v>
      </c>
      <c r="B87" s="5" t="s">
        <v>86</v>
      </c>
      <c r="C87" s="5" t="s">
        <v>171</v>
      </c>
      <c r="D87" s="3" t="s">
        <v>175</v>
      </c>
      <c r="E87" s="6">
        <v>25000</v>
      </c>
      <c r="F87" s="11">
        <f>E87*2*5</f>
        <v>250000</v>
      </c>
      <c r="G87" s="20"/>
    </row>
    <row r="88" spans="1:7" ht="20.25">
      <c r="A88" s="3">
        <v>31</v>
      </c>
      <c r="B88" s="5" t="s">
        <v>40</v>
      </c>
      <c r="C88" s="5" t="s">
        <v>185</v>
      </c>
      <c r="D88" s="3" t="s">
        <v>165</v>
      </c>
      <c r="E88" s="6">
        <v>45000</v>
      </c>
      <c r="F88" s="11">
        <f>E88*2*2</f>
        <v>180000</v>
      </c>
      <c r="G88" s="20"/>
    </row>
    <row r="89" spans="1:7" ht="20.25">
      <c r="A89" s="3">
        <v>32</v>
      </c>
      <c r="B89" s="5" t="s">
        <v>41</v>
      </c>
      <c r="C89" s="5" t="s">
        <v>171</v>
      </c>
      <c r="D89" s="3" t="s">
        <v>175</v>
      </c>
      <c r="E89" s="6">
        <v>9000</v>
      </c>
      <c r="F89" s="11">
        <f>E89*2*5</f>
        <v>90000</v>
      </c>
      <c r="G89" s="20"/>
    </row>
    <row r="90" spans="1:7" ht="20.25">
      <c r="A90" s="3">
        <v>33</v>
      </c>
      <c r="B90" s="5" t="s">
        <v>42</v>
      </c>
      <c r="C90" s="5" t="s">
        <v>185</v>
      </c>
      <c r="D90" s="13" t="s">
        <v>165</v>
      </c>
      <c r="E90" s="6">
        <v>38000</v>
      </c>
      <c r="F90" s="11">
        <f>E90*2*2</f>
        <v>152000</v>
      </c>
      <c r="G90" s="20"/>
    </row>
    <row r="91" spans="1:7" ht="20.25">
      <c r="A91" s="3">
        <v>34</v>
      </c>
      <c r="B91" s="5" t="s">
        <v>43</v>
      </c>
      <c r="C91" s="5" t="s">
        <v>179</v>
      </c>
      <c r="D91" s="3" t="s">
        <v>180</v>
      </c>
      <c r="E91" s="6">
        <v>5000</v>
      </c>
      <c r="F91" s="11">
        <f>E91*2*15</f>
        <v>150000</v>
      </c>
      <c r="G91" s="20"/>
    </row>
    <row r="92" spans="1:7" ht="20.25">
      <c r="A92" s="3">
        <v>35</v>
      </c>
      <c r="B92" s="5" t="s">
        <v>87</v>
      </c>
      <c r="C92" s="5" t="s">
        <v>181</v>
      </c>
      <c r="D92" s="3" t="s">
        <v>169</v>
      </c>
      <c r="E92" s="6">
        <v>179000</v>
      </c>
      <c r="F92" s="11">
        <f>E92*2*3</f>
        <v>1074000</v>
      </c>
      <c r="G92" s="20"/>
    </row>
    <row r="93" spans="1:7" ht="20.25">
      <c r="A93" s="3">
        <v>36</v>
      </c>
      <c r="B93" s="5" t="s">
        <v>44</v>
      </c>
      <c r="C93" s="5" t="s">
        <v>186</v>
      </c>
      <c r="D93" s="3" t="s">
        <v>175</v>
      </c>
      <c r="E93" s="6">
        <v>70000</v>
      </c>
      <c r="F93" s="11">
        <f>E93*2*5</f>
        <v>700000</v>
      </c>
      <c r="G93" s="20"/>
    </row>
    <row r="94" spans="1:7" ht="20.25">
      <c r="A94" s="3">
        <v>37</v>
      </c>
      <c r="B94" s="5" t="s">
        <v>45</v>
      </c>
      <c r="C94" s="5" t="s">
        <v>186</v>
      </c>
      <c r="D94" s="3" t="s">
        <v>175</v>
      </c>
      <c r="E94" s="6">
        <v>125000</v>
      </c>
      <c r="F94" s="11">
        <f>E94*2*5</f>
        <v>1250000</v>
      </c>
      <c r="G94" s="20"/>
    </row>
    <row r="95" spans="1:7" ht="20.25">
      <c r="A95" s="3">
        <v>38</v>
      </c>
      <c r="B95" s="5" t="s">
        <v>46</v>
      </c>
      <c r="C95" s="5" t="s">
        <v>171</v>
      </c>
      <c r="D95" s="3" t="s">
        <v>176</v>
      </c>
      <c r="E95" s="6">
        <v>35000</v>
      </c>
      <c r="F95" s="11">
        <f>E95*2*4</f>
        <v>280000</v>
      </c>
      <c r="G95" s="20"/>
    </row>
    <row r="96" spans="1:7" ht="20.25">
      <c r="A96" s="3">
        <v>39</v>
      </c>
      <c r="B96" s="5" t="s">
        <v>47</v>
      </c>
      <c r="C96" s="5" t="s">
        <v>171</v>
      </c>
      <c r="D96" s="3" t="s">
        <v>176</v>
      </c>
      <c r="E96" s="6">
        <v>30000</v>
      </c>
      <c r="F96" s="11">
        <f>E96*2*4</f>
        <v>240000</v>
      </c>
      <c r="G96" s="20"/>
    </row>
    <row r="97" spans="1:7" ht="20.25">
      <c r="A97" s="3">
        <v>40</v>
      </c>
      <c r="B97" s="5" t="s">
        <v>226</v>
      </c>
      <c r="C97" s="5" t="s">
        <v>171</v>
      </c>
      <c r="D97" s="3" t="s">
        <v>175</v>
      </c>
      <c r="E97" s="6">
        <v>49000</v>
      </c>
      <c r="F97" s="11">
        <f>E97*2*5</f>
        <v>490000</v>
      </c>
      <c r="G97" s="20"/>
    </row>
    <row r="98" spans="1:7" ht="20.25">
      <c r="A98" s="3">
        <v>41</v>
      </c>
      <c r="B98" s="5" t="s">
        <v>187</v>
      </c>
      <c r="C98" s="5" t="s">
        <v>181</v>
      </c>
      <c r="D98" s="3" t="s">
        <v>164</v>
      </c>
      <c r="E98" s="6">
        <v>179000</v>
      </c>
      <c r="F98" s="11">
        <f>E98*2*1</f>
        <v>358000</v>
      </c>
      <c r="G98" s="20"/>
    </row>
    <row r="99" spans="1:7" ht="20.25">
      <c r="A99" s="3">
        <v>42</v>
      </c>
      <c r="B99" s="5" t="s">
        <v>188</v>
      </c>
      <c r="C99" s="5" t="s">
        <v>181</v>
      </c>
      <c r="D99" s="3" t="s">
        <v>164</v>
      </c>
      <c r="E99" s="6">
        <v>35000</v>
      </c>
      <c r="F99" s="11">
        <f>E99*2*1</f>
        <v>70000</v>
      </c>
      <c r="G99" s="20"/>
    </row>
    <row r="100" spans="1:7" ht="20.25">
      <c r="A100" s="3">
        <v>43</v>
      </c>
      <c r="B100" s="5" t="s">
        <v>48</v>
      </c>
      <c r="C100" s="5" t="s">
        <v>170</v>
      </c>
      <c r="D100" s="3" t="s">
        <v>175</v>
      </c>
      <c r="E100" s="6">
        <v>25000</v>
      </c>
      <c r="F100" s="11">
        <f>E100*2*5</f>
        <v>250000</v>
      </c>
      <c r="G100" s="20"/>
    </row>
    <row r="101" spans="1:7" ht="20.25">
      <c r="A101" s="3">
        <v>44</v>
      </c>
      <c r="B101" s="5" t="s">
        <v>49</v>
      </c>
      <c r="C101" s="5" t="s">
        <v>171</v>
      </c>
      <c r="D101" s="3" t="s">
        <v>169</v>
      </c>
      <c r="E101" s="6">
        <v>149000</v>
      </c>
      <c r="F101" s="11">
        <f>E101*2*3</f>
        <v>894000</v>
      </c>
      <c r="G101" s="20"/>
    </row>
    <row r="102" spans="1:7" ht="20.25">
      <c r="A102" s="3">
        <v>45</v>
      </c>
      <c r="B102" s="5" t="s">
        <v>50</v>
      </c>
      <c r="C102" s="5" t="s">
        <v>189</v>
      </c>
      <c r="D102" s="3" t="s">
        <v>176</v>
      </c>
      <c r="E102" s="6">
        <v>200000</v>
      </c>
      <c r="F102" s="11">
        <f>E102*2*4</f>
        <v>1600000</v>
      </c>
      <c r="G102" s="20"/>
    </row>
    <row r="103" spans="1:7" ht="20.25">
      <c r="A103" s="3">
        <v>46</v>
      </c>
      <c r="B103" s="60" t="s">
        <v>94</v>
      </c>
      <c r="C103" s="5" t="s">
        <v>178</v>
      </c>
      <c r="D103" s="3" t="s">
        <v>175</v>
      </c>
      <c r="E103" s="6">
        <v>69000</v>
      </c>
      <c r="F103" s="11">
        <f t="shared" ref="F103:F108" si="0">E103*2*5</f>
        <v>690000</v>
      </c>
      <c r="G103" s="20"/>
    </row>
    <row r="104" spans="1:7" ht="20.25">
      <c r="A104" s="3">
        <v>47</v>
      </c>
      <c r="B104" s="60" t="s">
        <v>95</v>
      </c>
      <c r="C104" s="5" t="s">
        <v>181</v>
      </c>
      <c r="D104" s="3" t="s">
        <v>175</v>
      </c>
      <c r="E104" s="6">
        <v>98000</v>
      </c>
      <c r="F104" s="11">
        <f t="shared" si="0"/>
        <v>980000</v>
      </c>
      <c r="G104" s="20"/>
    </row>
    <row r="105" spans="1:7" ht="20.25">
      <c r="A105" s="3">
        <v>48</v>
      </c>
      <c r="B105" s="60" t="s">
        <v>96</v>
      </c>
      <c r="C105" s="5" t="s">
        <v>181</v>
      </c>
      <c r="D105" s="3" t="s">
        <v>175</v>
      </c>
      <c r="E105" s="6">
        <v>30000</v>
      </c>
      <c r="F105" s="11">
        <f t="shared" si="0"/>
        <v>300000</v>
      </c>
      <c r="G105" s="20"/>
    </row>
    <row r="106" spans="1:7" ht="20.25">
      <c r="A106" s="3">
        <v>49</v>
      </c>
      <c r="B106" s="60" t="s">
        <v>97</v>
      </c>
      <c r="C106" s="5" t="s">
        <v>181</v>
      </c>
      <c r="D106" s="3" t="s">
        <v>175</v>
      </c>
      <c r="E106" s="6">
        <v>55000</v>
      </c>
      <c r="F106" s="11">
        <f t="shared" si="0"/>
        <v>550000</v>
      </c>
      <c r="G106" s="20"/>
    </row>
    <row r="107" spans="1:7" ht="20.25">
      <c r="A107" s="3">
        <v>50</v>
      </c>
      <c r="B107" s="5" t="s">
        <v>51</v>
      </c>
      <c r="C107" s="5" t="s">
        <v>171</v>
      </c>
      <c r="D107" s="3" t="s">
        <v>175</v>
      </c>
      <c r="E107" s="6">
        <v>55000</v>
      </c>
      <c r="F107" s="11">
        <f t="shared" si="0"/>
        <v>550000</v>
      </c>
      <c r="G107" s="20"/>
    </row>
    <row r="108" spans="1:7" ht="20.25">
      <c r="A108" s="3">
        <v>51</v>
      </c>
      <c r="B108" s="5" t="s">
        <v>52</v>
      </c>
      <c r="C108" s="5" t="s">
        <v>171</v>
      </c>
      <c r="D108" s="3" t="s">
        <v>175</v>
      </c>
      <c r="E108" s="6">
        <v>15000</v>
      </c>
      <c r="F108" s="11">
        <f t="shared" si="0"/>
        <v>150000</v>
      </c>
      <c r="G108" s="20"/>
    </row>
    <row r="109" spans="1:7" ht="20.25">
      <c r="A109" s="3">
        <v>52</v>
      </c>
      <c r="B109" s="5" t="s">
        <v>53</v>
      </c>
      <c r="C109" s="5" t="s">
        <v>178</v>
      </c>
      <c r="D109" s="3" t="s">
        <v>165</v>
      </c>
      <c r="E109" s="6">
        <v>98000</v>
      </c>
      <c r="F109" s="11">
        <f>E109*2*2</f>
        <v>392000</v>
      </c>
      <c r="G109" s="20"/>
    </row>
    <row r="110" spans="1:7" ht="20.25">
      <c r="A110" s="3">
        <v>53</v>
      </c>
      <c r="B110" s="5" t="s">
        <v>54</v>
      </c>
      <c r="C110" s="5" t="s">
        <v>171</v>
      </c>
      <c r="D110" s="3" t="s">
        <v>175</v>
      </c>
      <c r="E110" s="6">
        <v>29000</v>
      </c>
      <c r="F110" s="11">
        <f>E110*2*5</f>
        <v>290000</v>
      </c>
      <c r="G110" s="20"/>
    </row>
    <row r="111" spans="1:7" ht="20.25">
      <c r="A111" s="3">
        <v>54</v>
      </c>
      <c r="B111" s="5" t="s">
        <v>55</v>
      </c>
      <c r="C111" s="5" t="s">
        <v>190</v>
      </c>
      <c r="D111" s="3" t="s">
        <v>162</v>
      </c>
      <c r="E111" s="6">
        <v>15000</v>
      </c>
      <c r="F111" s="11">
        <f>E111*2*10</f>
        <v>300000</v>
      </c>
      <c r="G111" s="20"/>
    </row>
    <row r="112" spans="1:7" ht="20.25">
      <c r="A112" s="3">
        <v>55</v>
      </c>
      <c r="B112" s="5" t="s">
        <v>56</v>
      </c>
      <c r="C112" s="5" t="s">
        <v>171</v>
      </c>
      <c r="D112" s="3" t="s">
        <v>175</v>
      </c>
      <c r="E112" s="6">
        <v>8000</v>
      </c>
      <c r="F112" s="11">
        <f>E112*2*5</f>
        <v>80000</v>
      </c>
      <c r="G112" s="20"/>
    </row>
    <row r="113" spans="1:7" ht="20.25">
      <c r="A113" s="3">
        <v>56</v>
      </c>
      <c r="B113" s="5" t="s">
        <v>57</v>
      </c>
      <c r="C113" s="5" t="s">
        <v>183</v>
      </c>
      <c r="D113" s="3" t="s">
        <v>180</v>
      </c>
      <c r="E113" s="6">
        <v>15000</v>
      </c>
      <c r="F113" s="41">
        <f>E113*2*15</f>
        <v>450000</v>
      </c>
      <c r="G113" s="20"/>
    </row>
    <row r="114" spans="1:7" ht="20.25">
      <c r="A114" s="3">
        <v>57</v>
      </c>
      <c r="B114" s="5" t="s">
        <v>58</v>
      </c>
      <c r="C114" s="5" t="s">
        <v>183</v>
      </c>
      <c r="D114" s="3" t="s">
        <v>180</v>
      </c>
      <c r="E114" s="6">
        <v>15000</v>
      </c>
      <c r="F114" s="11">
        <f>E114*2*15</f>
        <v>450000</v>
      </c>
      <c r="G114" s="20"/>
    </row>
    <row r="115" spans="1:7" ht="20.25">
      <c r="A115" s="3">
        <v>58</v>
      </c>
      <c r="B115" s="5" t="s">
        <v>88</v>
      </c>
      <c r="C115" s="5" t="s">
        <v>171</v>
      </c>
      <c r="D115" s="3" t="s">
        <v>175</v>
      </c>
      <c r="E115" s="6">
        <v>5000</v>
      </c>
      <c r="F115" s="11">
        <f t="shared" ref="F115:F124" si="1">E115*2*5</f>
        <v>50000</v>
      </c>
      <c r="G115" s="20"/>
    </row>
    <row r="116" spans="1:7" ht="20.25">
      <c r="A116" s="3">
        <v>59</v>
      </c>
      <c r="B116" s="5" t="s">
        <v>89</v>
      </c>
      <c r="C116" s="5" t="s">
        <v>171</v>
      </c>
      <c r="D116" s="3" t="s">
        <v>175</v>
      </c>
      <c r="E116" s="6">
        <v>8000</v>
      </c>
      <c r="F116" s="11">
        <f t="shared" si="1"/>
        <v>80000</v>
      </c>
      <c r="G116" s="20"/>
    </row>
    <row r="117" spans="1:7" ht="20.25">
      <c r="A117" s="3">
        <v>60</v>
      </c>
      <c r="B117" s="5" t="s">
        <v>90</v>
      </c>
      <c r="C117" s="5" t="s">
        <v>171</v>
      </c>
      <c r="D117" s="3" t="s">
        <v>175</v>
      </c>
      <c r="E117" s="6">
        <v>55000</v>
      </c>
      <c r="F117" s="11">
        <f t="shared" si="1"/>
        <v>550000</v>
      </c>
      <c r="G117" s="20"/>
    </row>
    <row r="118" spans="1:7" ht="20.25">
      <c r="A118" s="3">
        <v>61</v>
      </c>
      <c r="B118" s="5" t="s">
        <v>92</v>
      </c>
      <c r="C118" s="5" t="s">
        <v>171</v>
      </c>
      <c r="D118" s="3" t="s">
        <v>175</v>
      </c>
      <c r="E118" s="6">
        <v>25000</v>
      </c>
      <c r="F118" s="11">
        <f t="shared" si="1"/>
        <v>250000</v>
      </c>
      <c r="G118" s="20"/>
    </row>
    <row r="119" spans="1:7" ht="20.25">
      <c r="A119" s="3">
        <v>62</v>
      </c>
      <c r="B119" s="5" t="s">
        <v>93</v>
      </c>
      <c r="C119" s="5" t="s">
        <v>189</v>
      </c>
      <c r="D119" s="3" t="s">
        <v>175</v>
      </c>
      <c r="E119" s="6">
        <v>15000</v>
      </c>
      <c r="F119" s="11">
        <f t="shared" si="1"/>
        <v>150000</v>
      </c>
      <c r="G119" s="20"/>
    </row>
    <row r="120" spans="1:7" ht="20.25">
      <c r="A120" s="3">
        <v>63</v>
      </c>
      <c r="B120" s="5" t="s">
        <v>98</v>
      </c>
      <c r="C120" s="5" t="s">
        <v>181</v>
      </c>
      <c r="D120" s="3" t="s">
        <v>175</v>
      </c>
      <c r="E120" s="6">
        <v>16000</v>
      </c>
      <c r="F120" s="11">
        <f t="shared" si="1"/>
        <v>160000</v>
      </c>
      <c r="G120" s="20"/>
    </row>
    <row r="121" spans="1:7" ht="20.25">
      <c r="A121" s="3">
        <v>64</v>
      </c>
      <c r="B121" s="5" t="s">
        <v>99</v>
      </c>
      <c r="C121" s="5" t="s">
        <v>181</v>
      </c>
      <c r="D121" s="3" t="s">
        <v>175</v>
      </c>
      <c r="E121" s="6">
        <v>16000</v>
      </c>
      <c r="F121" s="11">
        <f t="shared" si="1"/>
        <v>160000</v>
      </c>
      <c r="G121" s="20"/>
    </row>
    <row r="122" spans="1:7" ht="20.25">
      <c r="A122" s="3">
        <v>65</v>
      </c>
      <c r="B122" s="5" t="s">
        <v>100</v>
      </c>
      <c r="C122" s="5" t="s">
        <v>181</v>
      </c>
      <c r="D122" s="3" t="s">
        <v>175</v>
      </c>
      <c r="E122" s="6">
        <v>16000</v>
      </c>
      <c r="F122" s="11">
        <f t="shared" si="1"/>
        <v>160000</v>
      </c>
      <c r="G122" s="20"/>
    </row>
    <row r="123" spans="1:7" ht="20.25">
      <c r="A123" s="3">
        <v>66</v>
      </c>
      <c r="B123" s="59" t="s">
        <v>101</v>
      </c>
      <c r="C123" s="59" t="s">
        <v>189</v>
      </c>
      <c r="D123" s="3" t="s">
        <v>175</v>
      </c>
      <c r="E123" s="6">
        <v>25000</v>
      </c>
      <c r="F123" s="11">
        <f t="shared" si="1"/>
        <v>250000</v>
      </c>
      <c r="G123" s="20"/>
    </row>
    <row r="124" spans="1:7" ht="20.25">
      <c r="A124" s="3">
        <v>67</v>
      </c>
      <c r="B124" s="20" t="s">
        <v>102</v>
      </c>
      <c r="C124" s="20" t="s">
        <v>171</v>
      </c>
      <c r="D124" s="3" t="s">
        <v>175</v>
      </c>
      <c r="E124" s="6">
        <v>5000</v>
      </c>
      <c r="F124" s="11">
        <f t="shared" si="1"/>
        <v>50000</v>
      </c>
      <c r="G124" s="20"/>
    </row>
    <row r="125" spans="1:7" ht="20.25">
      <c r="A125" s="14" t="s">
        <v>191</v>
      </c>
      <c r="B125" s="15" t="s">
        <v>60</v>
      </c>
      <c r="C125" s="15"/>
      <c r="D125" s="3"/>
      <c r="E125" s="6"/>
      <c r="F125" s="7">
        <f>F126+F127+F128+F129+F130</f>
        <v>510000</v>
      </c>
      <c r="G125" s="20"/>
    </row>
    <row r="126" spans="1:7" ht="20.25">
      <c r="A126" s="3">
        <v>1</v>
      </c>
      <c r="B126" s="60" t="s">
        <v>61</v>
      </c>
      <c r="C126" s="60" t="s">
        <v>189</v>
      </c>
      <c r="D126" s="3" t="s">
        <v>165</v>
      </c>
      <c r="E126" s="6">
        <v>20000</v>
      </c>
      <c r="F126" s="11">
        <f>E126*2*2</f>
        <v>80000</v>
      </c>
      <c r="G126" s="20"/>
    </row>
    <row r="127" spans="1:7" ht="20.25">
      <c r="A127" s="3">
        <v>2</v>
      </c>
      <c r="B127" s="60" t="s">
        <v>62</v>
      </c>
      <c r="C127" s="60" t="s">
        <v>170</v>
      </c>
      <c r="D127" s="3" t="s">
        <v>182</v>
      </c>
      <c r="E127" s="6">
        <v>5000</v>
      </c>
      <c r="F127" s="11">
        <f>E127*2*20</f>
        <v>200000</v>
      </c>
      <c r="G127" s="20"/>
    </row>
    <row r="128" spans="1:7" ht="20.25">
      <c r="A128" s="3">
        <v>3</v>
      </c>
      <c r="B128" s="60" t="s">
        <v>30</v>
      </c>
      <c r="C128" s="60" t="s">
        <v>181</v>
      </c>
      <c r="D128" s="3" t="s">
        <v>165</v>
      </c>
      <c r="E128" s="6">
        <v>25000</v>
      </c>
      <c r="F128" s="11">
        <f>E128*2*2</f>
        <v>100000</v>
      </c>
      <c r="G128" s="20"/>
    </row>
    <row r="129" spans="1:7" ht="20.25">
      <c r="A129" s="3">
        <v>4</v>
      </c>
      <c r="B129" s="60" t="s">
        <v>40</v>
      </c>
      <c r="C129" s="60" t="s">
        <v>185</v>
      </c>
      <c r="D129" s="3" t="s">
        <v>164</v>
      </c>
      <c r="E129" s="6">
        <v>45000</v>
      </c>
      <c r="F129" s="11">
        <f>E129*2*1</f>
        <v>90000</v>
      </c>
      <c r="G129" s="20"/>
    </row>
    <row r="130" spans="1:7" ht="20.25">
      <c r="A130" s="3">
        <v>5</v>
      </c>
      <c r="B130" s="60" t="s">
        <v>28</v>
      </c>
      <c r="C130" s="60" t="s">
        <v>178</v>
      </c>
      <c r="D130" s="3" t="s">
        <v>164</v>
      </c>
      <c r="E130" s="6">
        <v>20000</v>
      </c>
      <c r="F130" s="11">
        <f>E130*2*1</f>
        <v>40000</v>
      </c>
      <c r="G130" s="20"/>
    </row>
    <row r="131" spans="1:7" ht="22.5">
      <c r="A131" s="14"/>
      <c r="B131" s="14" t="s">
        <v>192</v>
      </c>
      <c r="C131" s="14"/>
      <c r="D131" s="15"/>
      <c r="E131" s="16"/>
      <c r="F131" s="9">
        <f>F12+F22+F35+F57+F125</f>
        <v>191826000</v>
      </c>
      <c r="G131" s="20"/>
    </row>
    <row r="132" spans="1:7" ht="18.75">
      <c r="A132" s="43"/>
      <c r="B132" s="43"/>
      <c r="C132" s="43"/>
      <c r="D132" s="43"/>
      <c r="E132" s="43"/>
      <c r="F132" s="43"/>
      <c r="G132" s="1"/>
    </row>
    <row r="133" spans="1:7" ht="20.25">
      <c r="A133" s="17" t="s">
        <v>228</v>
      </c>
      <c r="B133" s="17"/>
      <c r="C133" s="17"/>
      <c r="D133" s="17"/>
      <c r="E133" s="17"/>
      <c r="F133" s="1"/>
      <c r="G133" s="1"/>
    </row>
    <row r="134" spans="1:7" ht="20.25">
      <c r="A134" s="17"/>
      <c r="B134" s="17"/>
      <c r="C134" s="17"/>
      <c r="D134" s="17"/>
      <c r="E134" s="17"/>
      <c r="F134" s="1"/>
      <c r="G134" s="1"/>
    </row>
    <row r="135" spans="1:7" ht="23.25">
      <c r="A135" s="71" t="s">
        <v>229</v>
      </c>
      <c r="B135" s="71"/>
      <c r="C135" s="71"/>
      <c r="D135" s="71"/>
      <c r="E135" s="71"/>
      <c r="F135" s="71"/>
      <c r="G135" s="71"/>
    </row>
    <row r="136" spans="1:7" ht="18.75">
      <c r="A136" s="43"/>
      <c r="B136" s="43"/>
      <c r="C136" s="43"/>
      <c r="D136" s="43"/>
      <c r="E136" s="43"/>
      <c r="F136" s="43"/>
      <c r="G136" s="1"/>
    </row>
    <row r="138" spans="1:7" ht="18.75">
      <c r="A138" s="1"/>
      <c r="B138" s="1"/>
      <c r="C138" s="1"/>
      <c r="D138" s="1"/>
      <c r="E138" s="1"/>
      <c r="F138" s="1"/>
      <c r="G138" s="1"/>
    </row>
    <row r="139" spans="1:7" ht="18.75">
      <c r="A139" s="1"/>
      <c r="B139" s="1"/>
      <c r="C139" s="1"/>
      <c r="D139" s="1"/>
      <c r="E139" s="1"/>
      <c r="F139" s="1"/>
      <c r="G139" s="1"/>
    </row>
  </sheetData>
  <mergeCells count="6">
    <mergeCell ref="A10:F10"/>
    <mergeCell ref="A135:G135"/>
    <mergeCell ref="A5:G5"/>
    <mergeCell ref="A6:G6"/>
    <mergeCell ref="A7:B7"/>
    <mergeCell ref="A9:F9"/>
  </mergeCells>
  <pageMargins left="0.19685039370078741" right="0.19685039370078741" top="0.39370078740157483" bottom="0.39370078740157483" header="0.31496062992125984" footer="0.31496062992125984"/>
  <pageSetup paperSize="9" orientation="portrait" verticalDpi="0" r:id="rId1"/>
  <legacyDrawing r:id="rId2"/>
  <oleObjects>
    <oleObject progId="PBrush" shapeId="102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H93"/>
  <sheetViews>
    <sheetView tabSelected="1" workbookViewId="0">
      <selection activeCell="J1" sqref="J1"/>
    </sheetView>
  </sheetViews>
  <sheetFormatPr defaultRowHeight="14.25"/>
  <cols>
    <col min="1" max="1" width="6.75" customWidth="1"/>
    <col min="2" max="2" width="20.5" customWidth="1"/>
    <col min="3" max="3" width="12.25" customWidth="1"/>
    <col min="5" max="5" width="11.875" customWidth="1"/>
    <col min="6" max="6" width="15.625" customWidth="1"/>
    <col min="7" max="7" width="12.5" customWidth="1"/>
    <col min="8" max="8" width="14.75" customWidth="1"/>
  </cols>
  <sheetData>
    <row r="1" spans="1:7" ht="21.75" customHeight="1"/>
    <row r="6" spans="1:7" ht="20.25">
      <c r="A6" s="72" t="s">
        <v>63</v>
      </c>
      <c r="B6" s="72"/>
      <c r="C6" s="72"/>
      <c r="D6" s="72"/>
      <c r="E6" s="72"/>
      <c r="F6" s="72"/>
      <c r="G6" s="72"/>
    </row>
    <row r="7" spans="1:7" ht="20.25">
      <c r="A7" s="72" t="s">
        <v>64</v>
      </c>
      <c r="B7" s="72"/>
      <c r="C7" s="72"/>
      <c r="D7" s="72"/>
      <c r="E7" s="72"/>
      <c r="F7" s="72"/>
      <c r="G7" s="72"/>
    </row>
    <row r="8" spans="1:7" ht="20.25">
      <c r="A8" s="73" t="s">
        <v>65</v>
      </c>
      <c r="B8" s="73"/>
      <c r="C8" s="46"/>
      <c r="D8" s="45"/>
      <c r="E8" s="72" t="s">
        <v>200</v>
      </c>
      <c r="F8" s="72"/>
      <c r="G8" s="72"/>
    </row>
    <row r="9" spans="1:7" ht="20.25">
      <c r="A9" s="45"/>
      <c r="B9" s="45"/>
      <c r="C9" s="45"/>
      <c r="D9" s="45"/>
      <c r="E9" s="72" t="s">
        <v>201</v>
      </c>
      <c r="F9" s="72"/>
      <c r="G9" s="72"/>
    </row>
    <row r="10" spans="1:7" ht="23.25">
      <c r="A10" s="70" t="s">
        <v>193</v>
      </c>
      <c r="B10" s="70"/>
      <c r="C10" s="70"/>
      <c r="D10" s="70"/>
      <c r="E10" s="70"/>
      <c r="F10" s="70"/>
      <c r="G10" s="1"/>
    </row>
    <row r="11" spans="1:7" ht="23.25">
      <c r="A11" s="70" t="s">
        <v>202</v>
      </c>
      <c r="B11" s="70"/>
      <c r="C11" s="70"/>
      <c r="D11" s="70"/>
      <c r="E11" s="70"/>
      <c r="F11" s="70"/>
      <c r="G11" s="1"/>
    </row>
    <row r="12" spans="1:7" ht="20.25">
      <c r="A12" s="14" t="s">
        <v>0</v>
      </c>
      <c r="B12" s="14" t="s">
        <v>68</v>
      </c>
      <c r="C12" s="14" t="s">
        <v>148</v>
      </c>
      <c r="D12" s="14" t="s">
        <v>1</v>
      </c>
      <c r="E12" s="14" t="s">
        <v>2</v>
      </c>
      <c r="F12" s="14" t="s">
        <v>69</v>
      </c>
      <c r="G12" s="15" t="s">
        <v>3</v>
      </c>
    </row>
    <row r="13" spans="1:7" ht="20.25">
      <c r="A13" s="14" t="s">
        <v>4</v>
      </c>
      <c r="B13" s="14" t="s">
        <v>151</v>
      </c>
      <c r="C13" s="14"/>
      <c r="D13" s="3"/>
      <c r="E13" s="3"/>
      <c r="F13" s="26">
        <f>F14+F15+F16+F17+F18+F19+F20+F21+F22</f>
        <v>159360000</v>
      </c>
      <c r="G13" s="20"/>
    </row>
    <row r="14" spans="1:7" ht="20.25">
      <c r="A14" s="3">
        <v>1</v>
      </c>
      <c r="B14" s="10" t="s">
        <v>194</v>
      </c>
      <c r="C14" s="10" t="s">
        <v>149</v>
      </c>
      <c r="D14" s="27" t="s">
        <v>150</v>
      </c>
      <c r="E14" s="11">
        <v>40000</v>
      </c>
      <c r="F14" s="6">
        <f>E14*2*420</f>
        <v>33600000</v>
      </c>
      <c r="G14" s="20"/>
    </row>
    <row r="15" spans="1:7" ht="20.25">
      <c r="A15" s="3">
        <v>2</v>
      </c>
      <c r="B15" s="5" t="s">
        <v>5</v>
      </c>
      <c r="C15" s="5" t="s">
        <v>210</v>
      </c>
      <c r="D15" s="3" t="s">
        <v>211</v>
      </c>
      <c r="E15" s="11">
        <v>50000</v>
      </c>
      <c r="F15" s="6">
        <f>E15*2*90*10</f>
        <v>90000000</v>
      </c>
      <c r="G15" s="20"/>
    </row>
    <row r="16" spans="1:7" ht="20.25">
      <c r="A16" s="3">
        <v>3</v>
      </c>
      <c r="B16" s="5" t="s">
        <v>152</v>
      </c>
      <c r="C16" s="5" t="s">
        <v>153</v>
      </c>
      <c r="D16" s="3" t="s">
        <v>206</v>
      </c>
      <c r="E16" s="11">
        <v>420000</v>
      </c>
      <c r="F16" s="6">
        <f>E16*2*3*3</f>
        <v>7560000</v>
      </c>
      <c r="G16" s="20"/>
    </row>
    <row r="17" spans="1:7" ht="20.25">
      <c r="A17" s="3">
        <v>4</v>
      </c>
      <c r="B17" s="5" t="s">
        <v>154</v>
      </c>
      <c r="C17" s="5" t="s">
        <v>153</v>
      </c>
      <c r="D17" s="3" t="s">
        <v>206</v>
      </c>
      <c r="E17" s="11">
        <v>500000</v>
      </c>
      <c r="F17" s="6">
        <f>E17*2*3*3</f>
        <v>9000000</v>
      </c>
      <c r="G17" s="20"/>
    </row>
    <row r="18" spans="1:7" ht="20.25">
      <c r="A18" s="3">
        <v>5</v>
      </c>
      <c r="B18" s="5" t="s">
        <v>155</v>
      </c>
      <c r="C18" s="5" t="s">
        <v>156</v>
      </c>
      <c r="D18" s="3" t="s">
        <v>169</v>
      </c>
      <c r="E18" s="11">
        <v>1000000</v>
      </c>
      <c r="F18" s="6">
        <f>E18*2*3</f>
        <v>6000000</v>
      </c>
      <c r="G18" s="20"/>
    </row>
    <row r="19" spans="1:7" ht="20.25">
      <c r="A19" s="3">
        <v>6</v>
      </c>
      <c r="B19" s="5" t="s">
        <v>157</v>
      </c>
      <c r="C19" s="5" t="s">
        <v>158</v>
      </c>
      <c r="D19" s="27" t="s">
        <v>207</v>
      </c>
      <c r="E19" s="54">
        <v>30000</v>
      </c>
      <c r="F19" s="54">
        <f>E19*2*3*10</f>
        <v>1800000</v>
      </c>
      <c r="G19" s="20"/>
    </row>
    <row r="20" spans="1:7" ht="20.25">
      <c r="A20" s="3">
        <v>7</v>
      </c>
      <c r="B20" s="5" t="s">
        <v>159</v>
      </c>
      <c r="C20" s="5" t="s">
        <v>158</v>
      </c>
      <c r="D20" s="27" t="s">
        <v>207</v>
      </c>
      <c r="E20" s="6">
        <v>40000</v>
      </c>
      <c r="F20" s="6">
        <f>E20*2*3*10</f>
        <v>2400000</v>
      </c>
      <c r="G20" s="20"/>
    </row>
    <row r="21" spans="1:7" ht="20.25">
      <c r="A21" s="3">
        <v>8</v>
      </c>
      <c r="B21" s="5" t="s">
        <v>70</v>
      </c>
      <c r="C21" s="5" t="s">
        <v>160</v>
      </c>
      <c r="D21" s="3">
        <v>2</v>
      </c>
      <c r="E21" s="6">
        <v>500000</v>
      </c>
      <c r="F21" s="6">
        <f>E21*2</f>
        <v>1000000</v>
      </c>
      <c r="G21" s="20"/>
    </row>
    <row r="22" spans="1:7" ht="20.25">
      <c r="A22" s="3">
        <v>9</v>
      </c>
      <c r="B22" s="5" t="s">
        <v>146</v>
      </c>
      <c r="C22" s="5" t="s">
        <v>161</v>
      </c>
      <c r="D22" s="3" t="s">
        <v>162</v>
      </c>
      <c r="E22" s="6">
        <v>400000</v>
      </c>
      <c r="F22" s="6">
        <f>E22*2*10</f>
        <v>8000000</v>
      </c>
      <c r="G22" s="20"/>
    </row>
    <row r="23" spans="1:7" ht="20.25">
      <c r="A23" s="14" t="s">
        <v>6</v>
      </c>
      <c r="B23" s="15" t="s">
        <v>72</v>
      </c>
      <c r="C23" s="15"/>
      <c r="D23" s="3"/>
      <c r="E23" s="11"/>
      <c r="F23" s="16">
        <f>F25+F26+F27+F28+F29+F30+F31+F32+F33+F34+F35</f>
        <v>2010000</v>
      </c>
      <c r="G23" s="20"/>
    </row>
    <row r="24" spans="1:7" ht="20.25">
      <c r="A24" s="3">
        <v>1</v>
      </c>
      <c r="B24" s="5" t="s">
        <v>73</v>
      </c>
      <c r="C24" s="5" t="s">
        <v>163</v>
      </c>
      <c r="D24" s="3">
        <v>2</v>
      </c>
      <c r="E24" s="11">
        <v>0</v>
      </c>
      <c r="F24" s="6"/>
      <c r="G24" s="20"/>
    </row>
    <row r="25" spans="1:7" ht="20.25">
      <c r="A25" s="3">
        <v>2</v>
      </c>
      <c r="B25" s="5" t="s">
        <v>74</v>
      </c>
      <c r="C25" s="5" t="s">
        <v>163</v>
      </c>
      <c r="D25" s="3" t="s">
        <v>164</v>
      </c>
      <c r="E25" s="11">
        <v>35000</v>
      </c>
      <c r="F25" s="6">
        <f>E25*2*1</f>
        <v>70000</v>
      </c>
      <c r="G25" s="20"/>
    </row>
    <row r="26" spans="1:7" ht="20.25">
      <c r="A26" s="3">
        <v>3</v>
      </c>
      <c r="B26" s="5" t="s">
        <v>75</v>
      </c>
      <c r="C26" s="5" t="s">
        <v>163</v>
      </c>
      <c r="D26" s="3" t="s">
        <v>164</v>
      </c>
      <c r="E26" s="11">
        <v>50000</v>
      </c>
      <c r="F26" s="6">
        <f>E26*2*1</f>
        <v>100000</v>
      </c>
      <c r="G26" s="20"/>
    </row>
    <row r="27" spans="1:7" ht="20.25">
      <c r="A27" s="3">
        <v>4</v>
      </c>
      <c r="B27" s="5" t="s">
        <v>76</v>
      </c>
      <c r="C27" s="5" t="s">
        <v>163</v>
      </c>
      <c r="D27" s="3" t="s">
        <v>165</v>
      </c>
      <c r="E27" s="11">
        <v>55000</v>
      </c>
      <c r="F27" s="6">
        <f>E27*2*2</f>
        <v>220000</v>
      </c>
      <c r="G27" s="20"/>
    </row>
    <row r="28" spans="1:7" ht="20.25">
      <c r="A28" s="3">
        <v>5</v>
      </c>
      <c r="B28" s="5" t="s">
        <v>77</v>
      </c>
      <c r="C28" s="5" t="s">
        <v>163</v>
      </c>
      <c r="D28" s="3" t="s">
        <v>165</v>
      </c>
      <c r="E28" s="11">
        <v>55000</v>
      </c>
      <c r="F28" s="6">
        <f>E28*2*2</f>
        <v>220000</v>
      </c>
      <c r="G28" s="20"/>
    </row>
    <row r="29" spans="1:7" ht="20.25">
      <c r="A29" s="3">
        <v>6</v>
      </c>
      <c r="B29" s="5" t="s">
        <v>78</v>
      </c>
      <c r="C29" s="5" t="s">
        <v>163</v>
      </c>
      <c r="D29" s="3" t="s">
        <v>165</v>
      </c>
      <c r="E29" s="11">
        <v>60000</v>
      </c>
      <c r="F29" s="6">
        <f>E29*2*2</f>
        <v>240000</v>
      </c>
      <c r="G29" s="20"/>
    </row>
    <row r="30" spans="1:7" ht="20.25">
      <c r="A30" s="3">
        <v>7</v>
      </c>
      <c r="B30" s="5" t="s">
        <v>79</v>
      </c>
      <c r="C30" s="5" t="s">
        <v>163</v>
      </c>
      <c r="D30" s="3" t="s">
        <v>164</v>
      </c>
      <c r="E30" s="11">
        <v>70000</v>
      </c>
      <c r="F30" s="6">
        <f>E30*2*1</f>
        <v>140000</v>
      </c>
      <c r="G30" s="20"/>
    </row>
    <row r="31" spans="1:7" ht="20.25">
      <c r="A31" s="3">
        <v>8</v>
      </c>
      <c r="B31" s="5" t="s">
        <v>80</v>
      </c>
      <c r="C31" s="5" t="s">
        <v>163</v>
      </c>
      <c r="D31" s="3" t="s">
        <v>165</v>
      </c>
      <c r="E31" s="11">
        <v>95000</v>
      </c>
      <c r="F31" s="6">
        <f>E31*2*2</f>
        <v>380000</v>
      </c>
      <c r="G31" s="20"/>
    </row>
    <row r="32" spans="1:7" ht="20.25">
      <c r="A32" s="3">
        <v>9</v>
      </c>
      <c r="B32" s="5" t="s">
        <v>81</v>
      </c>
      <c r="C32" s="5" t="s">
        <v>163</v>
      </c>
      <c r="D32" s="3" t="s">
        <v>164</v>
      </c>
      <c r="E32" s="11">
        <v>30000</v>
      </c>
      <c r="F32" s="6">
        <f>E32*2*1</f>
        <v>60000</v>
      </c>
      <c r="G32" s="20"/>
    </row>
    <row r="33" spans="1:7" ht="20.25">
      <c r="A33" s="3">
        <v>10</v>
      </c>
      <c r="B33" s="5" t="s">
        <v>82</v>
      </c>
      <c r="C33" s="5" t="s">
        <v>163</v>
      </c>
      <c r="D33" s="3" t="s">
        <v>165</v>
      </c>
      <c r="E33" s="11">
        <v>35000</v>
      </c>
      <c r="F33" s="6">
        <f>E33*2*2</f>
        <v>140000</v>
      </c>
      <c r="G33" s="20"/>
    </row>
    <row r="34" spans="1:7" ht="20.25">
      <c r="A34" s="3">
        <v>11</v>
      </c>
      <c r="B34" s="5" t="s">
        <v>83</v>
      </c>
      <c r="C34" s="5" t="s">
        <v>163</v>
      </c>
      <c r="D34" s="3" t="s">
        <v>165</v>
      </c>
      <c r="E34" s="11">
        <v>45000</v>
      </c>
      <c r="F34" s="6">
        <f>E34*2*2</f>
        <v>180000</v>
      </c>
      <c r="G34" s="20"/>
    </row>
    <row r="35" spans="1:7" ht="20.25">
      <c r="A35" s="3">
        <v>12</v>
      </c>
      <c r="B35" s="5" t="s">
        <v>84</v>
      </c>
      <c r="C35" s="5" t="s">
        <v>163</v>
      </c>
      <c r="D35" s="3" t="s">
        <v>165</v>
      </c>
      <c r="E35" s="11">
        <v>65000</v>
      </c>
      <c r="F35" s="6">
        <f>E35*2*2</f>
        <v>260000</v>
      </c>
      <c r="G35" s="20"/>
    </row>
    <row r="36" spans="1:7" ht="22.5">
      <c r="A36" s="14" t="s">
        <v>25</v>
      </c>
      <c r="B36" s="8" t="s">
        <v>103</v>
      </c>
      <c r="C36" s="44"/>
      <c r="D36" s="34"/>
      <c r="E36" s="4"/>
      <c r="F36" s="9">
        <f>F37+F38+F39+F40+F41+F42+F43+F44+F45+F46+F47+F48+F49+F50+F51+F52+F53+F54</f>
        <v>7092000</v>
      </c>
      <c r="G36" s="63"/>
    </row>
    <row r="37" spans="1:7" ht="20.25">
      <c r="A37" s="3">
        <v>1</v>
      </c>
      <c r="B37" s="5" t="s">
        <v>8</v>
      </c>
      <c r="C37" s="34" t="s">
        <v>166</v>
      </c>
      <c r="D37" s="37" t="s">
        <v>162</v>
      </c>
      <c r="E37" s="4">
        <v>15000</v>
      </c>
      <c r="F37" s="11">
        <f>E37*2*10</f>
        <v>300000</v>
      </c>
      <c r="G37" s="63"/>
    </row>
    <row r="38" spans="1:7" ht="20.25">
      <c r="A38" s="3">
        <v>2</v>
      </c>
      <c r="B38" s="5" t="s">
        <v>9</v>
      </c>
      <c r="C38" s="34" t="s">
        <v>167</v>
      </c>
      <c r="D38" s="37" t="s">
        <v>162</v>
      </c>
      <c r="E38" s="4">
        <v>2000</v>
      </c>
      <c r="F38" s="11">
        <f>E38*2*10</f>
        <v>40000</v>
      </c>
      <c r="G38" s="63"/>
    </row>
    <row r="39" spans="1:7" ht="20.25">
      <c r="A39" s="3">
        <v>3</v>
      </c>
      <c r="B39" s="5" t="s">
        <v>104</v>
      </c>
      <c r="C39" s="34" t="s">
        <v>181</v>
      </c>
      <c r="D39" s="37" t="s">
        <v>164</v>
      </c>
      <c r="E39" s="4">
        <v>10000</v>
      </c>
      <c r="F39" s="11">
        <f>E39*2*1</f>
        <v>20000</v>
      </c>
      <c r="G39" s="63"/>
    </row>
    <row r="40" spans="1:7" ht="20.25">
      <c r="A40" s="3">
        <v>4</v>
      </c>
      <c r="B40" s="5" t="s">
        <v>105</v>
      </c>
      <c r="C40" s="34" t="s">
        <v>168</v>
      </c>
      <c r="D40" s="37" t="s">
        <v>195</v>
      </c>
      <c r="E40" s="4">
        <v>1000</v>
      </c>
      <c r="F40" s="11">
        <f>E40*2*250</f>
        <v>500000</v>
      </c>
      <c r="G40" s="63"/>
    </row>
    <row r="41" spans="1:7" ht="20.25">
      <c r="A41" s="3">
        <v>5</v>
      </c>
      <c r="B41" s="5" t="s">
        <v>12</v>
      </c>
      <c r="C41" s="34" t="s">
        <v>181</v>
      </c>
      <c r="D41" s="37" t="s">
        <v>165</v>
      </c>
      <c r="E41" s="4">
        <v>38000</v>
      </c>
      <c r="F41" s="11">
        <f>E41*2*2</f>
        <v>152000</v>
      </c>
      <c r="G41" s="63"/>
    </row>
    <row r="42" spans="1:7" ht="20.25">
      <c r="A42" s="3">
        <v>6</v>
      </c>
      <c r="B42" s="5" t="s">
        <v>15</v>
      </c>
      <c r="C42" s="34" t="s">
        <v>171</v>
      </c>
      <c r="D42" s="37" t="s">
        <v>165</v>
      </c>
      <c r="E42" s="4">
        <v>20000</v>
      </c>
      <c r="F42" s="11">
        <f>E42*2*2</f>
        <v>80000</v>
      </c>
      <c r="G42" s="63"/>
    </row>
    <row r="43" spans="1:7" ht="20.25">
      <c r="A43" s="3">
        <v>7</v>
      </c>
      <c r="B43" s="5" t="s">
        <v>13</v>
      </c>
      <c r="C43" s="34" t="s">
        <v>208</v>
      </c>
      <c r="D43" s="37" t="s">
        <v>164</v>
      </c>
      <c r="E43" s="4">
        <v>150000</v>
      </c>
      <c r="F43" s="11">
        <f>E43*2*1</f>
        <v>300000</v>
      </c>
      <c r="G43" s="63"/>
    </row>
    <row r="44" spans="1:7" ht="20.25">
      <c r="A44" s="3">
        <v>8</v>
      </c>
      <c r="B44" s="5" t="s">
        <v>14</v>
      </c>
      <c r="C44" s="34" t="s">
        <v>171</v>
      </c>
      <c r="D44" s="37" t="s">
        <v>165</v>
      </c>
      <c r="E44" s="4">
        <v>10000</v>
      </c>
      <c r="F44" s="11">
        <f>E44*2*2</f>
        <v>40000</v>
      </c>
      <c r="G44" s="63"/>
    </row>
    <row r="45" spans="1:7" ht="20.25">
      <c r="A45" s="3">
        <v>9</v>
      </c>
      <c r="B45" s="5" t="s">
        <v>16</v>
      </c>
      <c r="C45" s="34" t="s">
        <v>173</v>
      </c>
      <c r="D45" s="37" t="s">
        <v>165</v>
      </c>
      <c r="E45" s="4">
        <v>10000</v>
      </c>
      <c r="F45" s="11">
        <f>E45*2*2</f>
        <v>40000</v>
      </c>
      <c r="G45" s="63"/>
    </row>
    <row r="46" spans="1:7" ht="20.25">
      <c r="A46" s="3">
        <v>10</v>
      </c>
      <c r="B46" s="5" t="s">
        <v>141</v>
      </c>
      <c r="C46" s="34" t="s">
        <v>171</v>
      </c>
      <c r="D46" s="37" t="s">
        <v>162</v>
      </c>
      <c r="E46" s="4">
        <v>5000</v>
      </c>
      <c r="F46" s="11">
        <f>E46*2*10</f>
        <v>100000</v>
      </c>
      <c r="G46" s="63"/>
    </row>
    <row r="47" spans="1:7" ht="20.25">
      <c r="A47" s="3">
        <v>11</v>
      </c>
      <c r="B47" s="5" t="s">
        <v>106</v>
      </c>
      <c r="C47" s="34" t="s">
        <v>171</v>
      </c>
      <c r="D47" s="38" t="s">
        <v>162</v>
      </c>
      <c r="E47" s="4">
        <v>5000</v>
      </c>
      <c r="F47" s="11">
        <f>E47*2*10</f>
        <v>100000</v>
      </c>
      <c r="G47" s="63"/>
    </row>
    <row r="48" spans="1:7" ht="20.25">
      <c r="A48" s="3">
        <v>12</v>
      </c>
      <c r="B48" s="5" t="s">
        <v>107</v>
      </c>
      <c r="C48" s="34" t="s">
        <v>171</v>
      </c>
      <c r="D48" s="38" t="s">
        <v>162</v>
      </c>
      <c r="E48" s="4">
        <v>25000</v>
      </c>
      <c r="F48" s="11">
        <f>E48*2*10</f>
        <v>500000</v>
      </c>
      <c r="G48" s="63"/>
    </row>
    <row r="49" spans="1:7" ht="20.25">
      <c r="A49" s="3">
        <v>13</v>
      </c>
      <c r="B49" s="5" t="s">
        <v>134</v>
      </c>
      <c r="C49" s="28" t="s">
        <v>171</v>
      </c>
      <c r="D49" s="43" t="s">
        <v>162</v>
      </c>
      <c r="E49" s="4">
        <v>5000</v>
      </c>
      <c r="F49" s="11">
        <f>E49*2*10</f>
        <v>100000</v>
      </c>
      <c r="G49" s="63"/>
    </row>
    <row r="50" spans="1:7" ht="20.25">
      <c r="A50" s="3">
        <v>14</v>
      </c>
      <c r="B50" s="5" t="s">
        <v>71</v>
      </c>
      <c r="C50" s="34" t="s">
        <v>177</v>
      </c>
      <c r="D50" s="39" t="s">
        <v>162</v>
      </c>
      <c r="E50" s="11">
        <v>15000</v>
      </c>
      <c r="F50" s="6">
        <f>E50*2*10</f>
        <v>300000</v>
      </c>
      <c r="G50" s="63"/>
    </row>
    <row r="51" spans="1:7" ht="20.25">
      <c r="A51" s="3">
        <v>15</v>
      </c>
      <c r="B51" s="34" t="s">
        <v>142</v>
      </c>
      <c r="C51" s="34" t="s">
        <v>171</v>
      </c>
      <c r="D51" s="39" t="s">
        <v>165</v>
      </c>
      <c r="E51" s="11">
        <v>680000</v>
      </c>
      <c r="F51" s="6">
        <f>E51*2*2</f>
        <v>2720000</v>
      </c>
      <c r="G51" s="63"/>
    </row>
    <row r="52" spans="1:7" ht="20.25">
      <c r="A52" s="3">
        <v>16</v>
      </c>
      <c r="B52" s="34" t="s">
        <v>143</v>
      </c>
      <c r="C52" s="34" t="s">
        <v>171</v>
      </c>
      <c r="D52" s="39" t="s">
        <v>165</v>
      </c>
      <c r="E52" s="11">
        <v>35000</v>
      </c>
      <c r="F52" s="6">
        <f>E52*2*2</f>
        <v>140000</v>
      </c>
      <c r="G52" s="63"/>
    </row>
    <row r="53" spans="1:7" ht="20.25">
      <c r="A53" s="3">
        <v>17</v>
      </c>
      <c r="B53" s="5" t="s">
        <v>140</v>
      </c>
      <c r="C53" s="5" t="s">
        <v>166</v>
      </c>
      <c r="D53" s="4" t="s">
        <v>162</v>
      </c>
      <c r="E53" s="11">
        <v>70000</v>
      </c>
      <c r="F53" s="6">
        <f>E53*2*10</f>
        <v>1400000</v>
      </c>
      <c r="G53" s="63"/>
    </row>
    <row r="54" spans="1:7" ht="20.25">
      <c r="A54" s="3">
        <v>18</v>
      </c>
      <c r="B54" s="5" t="s">
        <v>145</v>
      </c>
      <c r="C54" s="5" t="s">
        <v>171</v>
      </c>
      <c r="D54" s="4" t="s">
        <v>165</v>
      </c>
      <c r="E54" s="11">
        <v>65000</v>
      </c>
      <c r="F54" s="6">
        <f>E54*2*2</f>
        <v>260000</v>
      </c>
      <c r="G54" s="63"/>
    </row>
    <row r="55" spans="1:7" ht="22.5">
      <c r="A55" s="14" t="s">
        <v>59</v>
      </c>
      <c r="B55" s="29" t="s">
        <v>108</v>
      </c>
      <c r="C55" s="40"/>
      <c r="D55" s="40"/>
      <c r="E55" s="4"/>
      <c r="F55" s="9">
        <f>F56+F57+F58+F59+F60+F61+F62+F63+F64+F65+F66+F67+F68+F69+F70+F71+F72+F73+F74+F75+F76+F77+F78+F79+F80+F81+F82+F83</f>
        <v>14870000</v>
      </c>
      <c r="G55" s="63"/>
    </row>
    <row r="56" spans="1:7" ht="20.25">
      <c r="A56" s="3">
        <v>1</v>
      </c>
      <c r="B56" s="5" t="s">
        <v>109</v>
      </c>
      <c r="C56" s="34" t="s">
        <v>196</v>
      </c>
      <c r="D56" s="37" t="s">
        <v>182</v>
      </c>
      <c r="E56" s="4">
        <v>35000</v>
      </c>
      <c r="F56" s="11">
        <f t="shared" ref="F56:F62" si="0">E56*2*20</f>
        <v>1400000</v>
      </c>
      <c r="G56" s="63"/>
    </row>
    <row r="57" spans="1:7" ht="20.25">
      <c r="A57" s="3">
        <v>2</v>
      </c>
      <c r="B57" s="5" t="s">
        <v>110</v>
      </c>
      <c r="C57" s="34" t="s">
        <v>196</v>
      </c>
      <c r="D57" s="3" t="s">
        <v>182</v>
      </c>
      <c r="E57" s="4">
        <v>35000</v>
      </c>
      <c r="F57" s="11">
        <f t="shared" si="0"/>
        <v>1400000</v>
      </c>
      <c r="G57" s="63"/>
    </row>
    <row r="58" spans="1:7" ht="20.25">
      <c r="A58" s="3">
        <v>3</v>
      </c>
      <c r="B58" s="5" t="s">
        <v>111</v>
      </c>
      <c r="C58" s="34" t="s">
        <v>196</v>
      </c>
      <c r="D58" s="3" t="s">
        <v>182</v>
      </c>
      <c r="E58" s="4">
        <v>35000</v>
      </c>
      <c r="F58" s="11">
        <f t="shared" si="0"/>
        <v>1400000</v>
      </c>
      <c r="G58" s="63"/>
    </row>
    <row r="59" spans="1:7" ht="20.25">
      <c r="A59" s="3">
        <v>4</v>
      </c>
      <c r="B59" s="5" t="s">
        <v>112</v>
      </c>
      <c r="C59" s="34" t="s">
        <v>196</v>
      </c>
      <c r="D59" s="3" t="s">
        <v>182</v>
      </c>
      <c r="E59" s="4">
        <v>35000</v>
      </c>
      <c r="F59" s="11">
        <f t="shared" si="0"/>
        <v>1400000</v>
      </c>
      <c r="G59" s="63"/>
    </row>
    <row r="60" spans="1:7" ht="20.25">
      <c r="A60" s="3">
        <v>5</v>
      </c>
      <c r="B60" s="5" t="s">
        <v>113</v>
      </c>
      <c r="C60" s="34" t="s">
        <v>196</v>
      </c>
      <c r="D60" s="3" t="s">
        <v>182</v>
      </c>
      <c r="E60" s="4">
        <v>35000</v>
      </c>
      <c r="F60" s="11">
        <f t="shared" si="0"/>
        <v>1400000</v>
      </c>
      <c r="G60" s="63"/>
    </row>
    <row r="61" spans="1:7" ht="20.25">
      <c r="A61" s="3">
        <v>6</v>
      </c>
      <c r="B61" s="5" t="s">
        <v>114</v>
      </c>
      <c r="C61" s="34" t="s">
        <v>196</v>
      </c>
      <c r="D61" s="3" t="s">
        <v>182</v>
      </c>
      <c r="E61" s="4">
        <v>35000</v>
      </c>
      <c r="F61" s="11">
        <f t="shared" si="0"/>
        <v>1400000</v>
      </c>
      <c r="G61" s="63"/>
    </row>
    <row r="62" spans="1:7" ht="20.25">
      <c r="A62" s="3">
        <v>7</v>
      </c>
      <c r="B62" s="5" t="s">
        <v>115</v>
      </c>
      <c r="C62" s="34" t="s">
        <v>196</v>
      </c>
      <c r="D62" s="3" t="s">
        <v>182</v>
      </c>
      <c r="E62" s="4">
        <v>35000</v>
      </c>
      <c r="F62" s="11">
        <f t="shared" si="0"/>
        <v>1400000</v>
      </c>
      <c r="G62" s="63"/>
    </row>
    <row r="63" spans="1:7" ht="20.25">
      <c r="A63" s="3">
        <v>8</v>
      </c>
      <c r="B63" s="5" t="s">
        <v>116</v>
      </c>
      <c r="C63" s="5" t="s">
        <v>174</v>
      </c>
      <c r="D63" s="3" t="s">
        <v>162</v>
      </c>
      <c r="E63" s="4">
        <v>35000</v>
      </c>
      <c r="F63" s="11">
        <f>E63*2*10</f>
        <v>700000</v>
      </c>
      <c r="G63" s="63"/>
    </row>
    <row r="64" spans="1:7" ht="20.25">
      <c r="A64" s="3">
        <v>9</v>
      </c>
      <c r="B64" s="5" t="s">
        <v>117</v>
      </c>
      <c r="C64" s="34" t="s">
        <v>196</v>
      </c>
      <c r="D64" s="3" t="s">
        <v>182</v>
      </c>
      <c r="E64" s="4">
        <v>7000</v>
      </c>
      <c r="F64" s="11">
        <f>E64*2*20</f>
        <v>280000</v>
      </c>
      <c r="G64" s="63"/>
    </row>
    <row r="65" spans="1:7" ht="20.25">
      <c r="A65" s="3">
        <v>10</v>
      </c>
      <c r="B65" s="5" t="s">
        <v>118</v>
      </c>
      <c r="C65" s="34" t="s">
        <v>196</v>
      </c>
      <c r="D65" s="3" t="s">
        <v>182</v>
      </c>
      <c r="E65" s="4">
        <v>8000</v>
      </c>
      <c r="F65" s="11">
        <f>E65*2*20</f>
        <v>320000</v>
      </c>
      <c r="G65" s="63"/>
    </row>
    <row r="66" spans="1:7" ht="20.25">
      <c r="A66" s="3">
        <v>11</v>
      </c>
      <c r="B66" s="5" t="s">
        <v>119</v>
      </c>
      <c r="C66" s="34" t="s">
        <v>196</v>
      </c>
      <c r="D66" s="3" t="s">
        <v>182</v>
      </c>
      <c r="E66" s="2">
        <v>8000</v>
      </c>
      <c r="F66" s="11">
        <f>E66*2*20</f>
        <v>320000</v>
      </c>
      <c r="G66" s="63"/>
    </row>
    <row r="67" spans="1:7" ht="20.25">
      <c r="A67" s="3">
        <v>12</v>
      </c>
      <c r="B67" s="5" t="s">
        <v>120</v>
      </c>
      <c r="C67" s="5" t="s">
        <v>171</v>
      </c>
      <c r="D67" s="3" t="s">
        <v>162</v>
      </c>
      <c r="E67" s="4">
        <v>2000</v>
      </c>
      <c r="F67" s="11">
        <f>E67*2*10</f>
        <v>40000</v>
      </c>
      <c r="G67" s="63"/>
    </row>
    <row r="68" spans="1:7" ht="20.25">
      <c r="A68" s="3">
        <v>13</v>
      </c>
      <c r="B68" s="5" t="s">
        <v>121</v>
      </c>
      <c r="C68" s="5" t="s">
        <v>181</v>
      </c>
      <c r="D68" s="3" t="s">
        <v>175</v>
      </c>
      <c r="E68" s="4">
        <v>35000</v>
      </c>
      <c r="F68" s="11">
        <f>E68*2*5</f>
        <v>350000</v>
      </c>
      <c r="G68" s="63"/>
    </row>
    <row r="69" spans="1:7" ht="20.25">
      <c r="A69" s="3">
        <v>14</v>
      </c>
      <c r="B69" s="5" t="s">
        <v>122</v>
      </c>
      <c r="C69" s="5" t="s">
        <v>172</v>
      </c>
      <c r="D69" s="3" t="s">
        <v>169</v>
      </c>
      <c r="E69" s="4">
        <v>35000</v>
      </c>
      <c r="F69" s="11">
        <f>E69*2*3</f>
        <v>210000</v>
      </c>
      <c r="G69" s="63"/>
    </row>
    <row r="70" spans="1:7" ht="20.25">
      <c r="A70" s="3">
        <v>15</v>
      </c>
      <c r="B70" s="5" t="s">
        <v>123</v>
      </c>
      <c r="C70" s="5" t="s">
        <v>190</v>
      </c>
      <c r="D70" s="3" t="s">
        <v>175</v>
      </c>
      <c r="E70" s="4">
        <v>5000</v>
      </c>
      <c r="F70" s="11">
        <f>E70*2*5</f>
        <v>50000</v>
      </c>
      <c r="G70" s="63"/>
    </row>
    <row r="71" spans="1:7" ht="20.25">
      <c r="A71" s="3">
        <v>16</v>
      </c>
      <c r="B71" s="5" t="s">
        <v>124</v>
      </c>
      <c r="C71" s="5" t="s">
        <v>190</v>
      </c>
      <c r="D71" s="3" t="s">
        <v>175</v>
      </c>
      <c r="E71" s="4">
        <v>5000</v>
      </c>
      <c r="F71" s="11">
        <f>E71*2*5</f>
        <v>50000</v>
      </c>
      <c r="G71" s="63"/>
    </row>
    <row r="72" spans="1:7" ht="20.25">
      <c r="A72" s="3">
        <v>17</v>
      </c>
      <c r="B72" s="5" t="s">
        <v>125</v>
      </c>
      <c r="C72" s="5" t="s">
        <v>181</v>
      </c>
      <c r="D72" s="3" t="s">
        <v>176</v>
      </c>
      <c r="E72" s="4">
        <v>20000</v>
      </c>
      <c r="F72" s="11">
        <f>E72*2*4</f>
        <v>160000</v>
      </c>
      <c r="G72" s="63"/>
    </row>
    <row r="73" spans="1:7" ht="20.25">
      <c r="A73" s="3">
        <v>18</v>
      </c>
      <c r="B73" s="5" t="s">
        <v>126</v>
      </c>
      <c r="C73" s="5" t="s">
        <v>181</v>
      </c>
      <c r="D73" s="3" t="s">
        <v>164</v>
      </c>
      <c r="E73" s="4">
        <v>15000</v>
      </c>
      <c r="F73" s="11">
        <f>E73*2*1</f>
        <v>30000</v>
      </c>
      <c r="G73" s="63"/>
    </row>
    <row r="74" spans="1:7" ht="20.25">
      <c r="A74" s="3">
        <v>19</v>
      </c>
      <c r="B74" s="5" t="s">
        <v>127</v>
      </c>
      <c r="C74" s="5" t="s">
        <v>197</v>
      </c>
      <c r="D74" s="3" t="s">
        <v>165</v>
      </c>
      <c r="E74" s="4">
        <v>5000</v>
      </c>
      <c r="F74" s="11">
        <f>E74*2*2</f>
        <v>20000</v>
      </c>
      <c r="G74" s="63"/>
    </row>
    <row r="75" spans="1:7" ht="20.25">
      <c r="A75" s="3">
        <v>20</v>
      </c>
      <c r="B75" s="5" t="s">
        <v>128</v>
      </c>
      <c r="C75" s="5" t="s">
        <v>185</v>
      </c>
      <c r="D75" s="3" t="s">
        <v>165</v>
      </c>
      <c r="E75" s="4">
        <v>55000</v>
      </c>
      <c r="F75" s="11">
        <f>E75*2*2</f>
        <v>220000</v>
      </c>
      <c r="G75" s="63"/>
    </row>
    <row r="76" spans="1:7" ht="20.25">
      <c r="A76" s="3">
        <v>21</v>
      </c>
      <c r="B76" s="5" t="s">
        <v>129</v>
      </c>
      <c r="C76" s="5" t="s">
        <v>197</v>
      </c>
      <c r="D76" s="3" t="s">
        <v>176</v>
      </c>
      <c r="E76" s="4">
        <v>10000</v>
      </c>
      <c r="F76" s="11">
        <f>E76*2*4</f>
        <v>80000</v>
      </c>
      <c r="G76" s="63"/>
    </row>
    <row r="77" spans="1:7" ht="20.25">
      <c r="A77" s="3">
        <v>22</v>
      </c>
      <c r="B77" s="5" t="s">
        <v>130</v>
      </c>
      <c r="C77" s="5" t="s">
        <v>185</v>
      </c>
      <c r="D77" s="3" t="s">
        <v>162</v>
      </c>
      <c r="E77" s="4">
        <v>18000</v>
      </c>
      <c r="F77" s="11">
        <f>E77*2*10</f>
        <v>360000</v>
      </c>
      <c r="G77" s="63"/>
    </row>
    <row r="78" spans="1:7" ht="20.25">
      <c r="A78" s="3">
        <v>23</v>
      </c>
      <c r="B78" s="5" t="s">
        <v>131</v>
      </c>
      <c r="C78" s="5" t="s">
        <v>197</v>
      </c>
      <c r="D78" s="3" t="s">
        <v>182</v>
      </c>
      <c r="E78" s="4">
        <v>5000</v>
      </c>
      <c r="F78" s="11">
        <f>E78*2*20</f>
        <v>200000</v>
      </c>
      <c r="G78" s="63"/>
    </row>
    <row r="79" spans="1:7" ht="20.25">
      <c r="A79" s="3">
        <v>24</v>
      </c>
      <c r="B79" s="5" t="s">
        <v>132</v>
      </c>
      <c r="C79" s="5" t="s">
        <v>171</v>
      </c>
      <c r="D79" s="3" t="s">
        <v>162</v>
      </c>
      <c r="E79" s="4">
        <v>5000</v>
      </c>
      <c r="F79" s="11">
        <f>E79*2*10</f>
        <v>100000</v>
      </c>
      <c r="G79" s="63"/>
    </row>
    <row r="80" spans="1:7" ht="20.25">
      <c r="A80" s="3">
        <v>25</v>
      </c>
      <c r="B80" s="5" t="s">
        <v>133</v>
      </c>
      <c r="C80" s="5" t="s">
        <v>171</v>
      </c>
      <c r="D80" s="3" t="s">
        <v>162</v>
      </c>
      <c r="E80" s="4">
        <v>5000</v>
      </c>
      <c r="F80" s="11">
        <f>E80*2*10</f>
        <v>100000</v>
      </c>
      <c r="G80" s="63"/>
    </row>
    <row r="81" spans="1:8" ht="20.25">
      <c r="A81" s="3">
        <v>26</v>
      </c>
      <c r="B81" s="5" t="s">
        <v>135</v>
      </c>
      <c r="C81" s="5" t="s">
        <v>198</v>
      </c>
      <c r="D81" s="3" t="s">
        <v>162</v>
      </c>
      <c r="E81" s="4">
        <v>35000</v>
      </c>
      <c r="F81" s="11">
        <f>E81*2*10</f>
        <v>700000</v>
      </c>
      <c r="G81" s="63"/>
    </row>
    <row r="82" spans="1:8" ht="20.25">
      <c r="A82" s="3">
        <v>27</v>
      </c>
      <c r="B82" s="5" t="s">
        <v>136</v>
      </c>
      <c r="C82" s="5" t="s">
        <v>199</v>
      </c>
      <c r="D82" s="3" t="s">
        <v>162</v>
      </c>
      <c r="E82" s="4">
        <v>38000</v>
      </c>
      <c r="F82" s="11">
        <f>E82*2*10</f>
        <v>760000</v>
      </c>
      <c r="G82" s="63"/>
    </row>
    <row r="83" spans="1:8" ht="20.25">
      <c r="A83" s="3">
        <v>28</v>
      </c>
      <c r="B83" s="34" t="s">
        <v>144</v>
      </c>
      <c r="C83" s="5" t="s">
        <v>185</v>
      </c>
      <c r="D83" s="3" t="s">
        <v>164</v>
      </c>
      <c r="E83" s="4">
        <v>10000</v>
      </c>
      <c r="F83" s="11">
        <f>E83*2*1</f>
        <v>20000</v>
      </c>
      <c r="G83" s="63"/>
    </row>
    <row r="84" spans="1:8" ht="20.25">
      <c r="A84" s="14" t="s">
        <v>191</v>
      </c>
      <c r="B84" s="29" t="s">
        <v>137</v>
      </c>
      <c r="C84" s="62"/>
      <c r="D84" s="63"/>
      <c r="E84" s="63"/>
      <c r="F84" s="64">
        <f>F85+F86+F87+F88</f>
        <v>3520000</v>
      </c>
      <c r="G84" s="63"/>
    </row>
    <row r="85" spans="1:8" ht="20.25">
      <c r="A85" s="3">
        <v>1</v>
      </c>
      <c r="B85" s="10" t="s">
        <v>138</v>
      </c>
      <c r="C85" s="10" t="s">
        <v>196</v>
      </c>
      <c r="D85" s="3" t="s">
        <v>182</v>
      </c>
      <c r="E85" s="4">
        <v>35000</v>
      </c>
      <c r="F85" s="11">
        <f>E85*2*20</f>
        <v>1400000</v>
      </c>
      <c r="G85" s="63"/>
    </row>
    <row r="86" spans="1:8" ht="20.25">
      <c r="A86" s="3">
        <v>2</v>
      </c>
      <c r="B86" s="10" t="s">
        <v>115</v>
      </c>
      <c r="C86" s="10" t="s">
        <v>196</v>
      </c>
      <c r="D86" s="3" t="s">
        <v>182</v>
      </c>
      <c r="E86" s="4">
        <v>35000</v>
      </c>
      <c r="F86" s="11">
        <f>E86*2*20</f>
        <v>1400000</v>
      </c>
      <c r="G86" s="63"/>
    </row>
    <row r="87" spans="1:8" ht="20.25">
      <c r="A87" s="3">
        <v>3</v>
      </c>
      <c r="B87" s="10" t="s">
        <v>139</v>
      </c>
      <c r="C87" s="10" t="s">
        <v>174</v>
      </c>
      <c r="D87" s="3" t="s">
        <v>162</v>
      </c>
      <c r="E87" s="4">
        <v>35000</v>
      </c>
      <c r="F87" s="11">
        <f>E87*2*10</f>
        <v>700000</v>
      </c>
      <c r="G87" s="63"/>
    </row>
    <row r="88" spans="1:8" ht="20.25">
      <c r="A88" s="3">
        <v>4</v>
      </c>
      <c r="B88" s="10" t="s">
        <v>120</v>
      </c>
      <c r="C88" s="10" t="s">
        <v>171</v>
      </c>
      <c r="D88" s="3" t="s">
        <v>162</v>
      </c>
      <c r="E88" s="4">
        <v>1000</v>
      </c>
      <c r="F88" s="11">
        <f>E88*2*10</f>
        <v>20000</v>
      </c>
      <c r="G88" s="63"/>
    </row>
    <row r="89" spans="1:8" ht="22.5">
      <c r="A89" s="3"/>
      <c r="B89" s="14" t="s">
        <v>192</v>
      </c>
      <c r="C89" s="14"/>
      <c r="D89" s="3"/>
      <c r="E89" s="65"/>
      <c r="F89" s="66">
        <f>F13+F23+F36+F55+F84</f>
        <v>186852000</v>
      </c>
      <c r="G89" s="63"/>
    </row>
    <row r="90" spans="1:8" ht="22.5">
      <c r="A90" s="74" t="s">
        <v>209</v>
      </c>
      <c r="B90" s="74"/>
      <c r="C90" s="74"/>
      <c r="D90" s="74"/>
      <c r="E90" s="74"/>
      <c r="F90" s="74"/>
      <c r="G90" s="74"/>
      <c r="H90" s="32"/>
    </row>
    <row r="91" spans="1:8" ht="22.5">
      <c r="A91" s="30"/>
      <c r="B91" s="47"/>
      <c r="C91" s="47"/>
      <c r="E91" s="67"/>
      <c r="F91" s="68"/>
      <c r="G91" s="31"/>
      <c r="H91" s="32"/>
    </row>
    <row r="92" spans="1:8" ht="24.75">
      <c r="A92" s="74" t="s">
        <v>205</v>
      </c>
      <c r="B92" s="74"/>
      <c r="C92" s="74"/>
      <c r="D92" s="74"/>
      <c r="E92" s="74"/>
      <c r="F92" s="74"/>
      <c r="G92" s="74"/>
      <c r="H92" s="32"/>
    </row>
    <row r="93" spans="1:8" ht="22.5">
      <c r="A93" s="30"/>
      <c r="B93" s="47"/>
      <c r="C93" s="47"/>
      <c r="E93" s="67"/>
      <c r="F93" s="68"/>
      <c r="G93" s="31"/>
      <c r="H93" s="32"/>
    </row>
  </sheetData>
  <mergeCells count="9">
    <mergeCell ref="A90:G90"/>
    <mergeCell ref="A92:G92"/>
    <mergeCell ref="A6:G6"/>
    <mergeCell ref="E8:G8"/>
    <mergeCell ref="E9:G9"/>
    <mergeCell ref="A10:F10"/>
    <mergeCell ref="A11:F11"/>
    <mergeCell ref="A7:G7"/>
    <mergeCell ref="A8:B8"/>
  </mergeCells>
  <pageMargins left="0.19685039370078741" right="0.19685039370078741" top="0.39370078740157483" bottom="0.39370078740157483" header="0.31496062992125984" footer="0.31496062992125984"/>
  <pageSetup paperSize="9" orientation="portrait" verticalDpi="0" r:id="rId1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phongsavanh IT</cp:lastModifiedBy>
  <cp:lastPrinted>2017-04-05T04:14:41Z</cp:lastPrinted>
  <dcterms:created xsi:type="dcterms:W3CDTF">2017-04-01T03:37:16Z</dcterms:created>
  <dcterms:modified xsi:type="dcterms:W3CDTF">2017-04-06T04:11:14Z</dcterms:modified>
</cp:coreProperties>
</file>