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1" i="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3"/>
  <c r="F22"/>
  <c r="F21"/>
  <c r="F20"/>
  <c r="F19"/>
  <c r="F18"/>
  <c r="F17"/>
  <c r="F16"/>
  <c r="F15"/>
  <c r="F14"/>
  <c r="F13"/>
  <c r="F132" s="1"/>
</calcChain>
</file>

<file path=xl/sharedStrings.xml><?xml version="1.0" encoding="utf-8"?>
<sst xmlns="http://schemas.openxmlformats.org/spreadsheetml/2006/main" count="367" uniqueCount="177">
  <si>
    <t>ສາທາລະນະລັດ ປະຊາທິປະໄຕ ປະຊາຊົນລາວ</t>
  </si>
  <si>
    <t>ສັນຕິພາບ ເອກະລາດ ປະຊາທິປະໄຕ ເອກະພາບ ວັດທະນາຖາວອນ</t>
  </si>
  <si>
    <t>ສະຫະພັນແມ່ຍິງແຂວງ</t>
  </si>
  <si>
    <t xml:space="preserve">                  ເລກທີ_________/ສຍຂ.ຫຼບ</t>
  </si>
  <si>
    <t xml:space="preserve">                 ລົງວັນທີ…………………</t>
  </si>
  <si>
    <t>ແຜນງົບປະມານລາຍຈ່າຍ ເສີມສວຍ (2ຊຸດ)</t>
  </si>
  <si>
    <t>ປະຈຳປິ 2017</t>
  </si>
  <si>
    <t>ລ/ດ</t>
  </si>
  <si>
    <t>ເນື້ອໃນ</t>
  </si>
  <si>
    <t>ຫົວໜ່ວຍ</t>
  </si>
  <si>
    <t>ຈຳນວນ</t>
  </si>
  <si>
    <t>ລາຄາ</t>
  </si>
  <si>
    <t>ລວມເປັນເງິນ</t>
  </si>
  <si>
    <t>ໝາຍເຫດ</t>
  </si>
  <si>
    <t>I</t>
  </si>
  <si>
    <t>ອັດຕາກິນ+ຄ່າເຊົ່າຕ່າງໆ</t>
  </si>
  <si>
    <t xml:space="preserve">ອັດຕາກີນຄູສອນ </t>
  </si>
  <si>
    <t>ຊົ່ວໂມງ/ຄັ້ງ</t>
  </si>
  <si>
    <t>420x2</t>
  </si>
  <si>
    <t>ອັດຕາກີນນັກຮຽນ</t>
  </si>
  <si>
    <t>ຄົນ/ມື້/ຄັ້ງ</t>
  </si>
  <si>
    <t>12x90x2</t>
  </si>
  <si>
    <t>ຄ່າເຊົ່າເຣືອນນາງຄຳຜູ</t>
  </si>
  <si>
    <t>ຫ້ອງ/ເດືອນ/ຄັ້ງ</t>
  </si>
  <si>
    <t>3x3x2</t>
  </si>
  <si>
    <t>ຄ່າເຊົ່າເຣືອນທ້າວຊ້າງ</t>
  </si>
  <si>
    <t xml:space="preserve">ຄ່າເຊົ່າລົດໄປ+ກັບ </t>
  </si>
  <si>
    <t>ເດືອນ/ຄັ້ງ</t>
  </si>
  <si>
    <t>3x2</t>
  </si>
  <si>
    <t xml:space="preserve">ຄ່ານ້ຳປະປາ </t>
  </si>
  <si>
    <t>ຄົນ/ເດືອນ/ຄັ້ງ</t>
  </si>
  <si>
    <t>12x3x2</t>
  </si>
  <si>
    <t xml:space="preserve">ຄ່າໄຟຟ້າ </t>
  </si>
  <si>
    <t>ຄ່າເດີນທາງລົງຝຶກງານ</t>
  </si>
  <si>
    <t>ຄັ້ງ</t>
  </si>
  <si>
    <t>ຄ່າລົງທະບຽນ</t>
  </si>
  <si>
    <t>ຄົນ/ຄັ້ງ</t>
  </si>
  <si>
    <t>12x2</t>
  </si>
  <si>
    <t>II</t>
  </si>
  <si>
    <t>ຄ່າເດີນທາງນັກສຳມະນາກອນ</t>
  </si>
  <si>
    <t>ເມືອງລວງພະບາງ</t>
  </si>
  <si>
    <t>ຄົນ/ຖ້ຽວ</t>
  </si>
  <si>
    <t>ເມືອງປາກອູ</t>
  </si>
  <si>
    <t>2x2</t>
  </si>
  <si>
    <t>ເມືອງໂພນໄຊ</t>
  </si>
  <si>
    <t>ເມືອງປາກແຊງ</t>
  </si>
  <si>
    <t>ເມືອງນ້ຳບາກ</t>
  </si>
  <si>
    <t>ເມືອງງອຍ</t>
  </si>
  <si>
    <t xml:space="preserve">ເມືອງວຽງຄຳ </t>
  </si>
  <si>
    <t>ເມືອງໂພນທອງ</t>
  </si>
  <si>
    <t>ເມືອງຈອມເພັດ</t>
  </si>
  <si>
    <t>ເມືອງຊຽງເງິນ</t>
  </si>
  <si>
    <t>ເມືອງນານ</t>
  </si>
  <si>
    <t>ເມືອງພູຄູນ</t>
  </si>
  <si>
    <t>III</t>
  </si>
  <si>
    <t>ອຸປະກອນເສີມສວຍ</t>
  </si>
  <si>
    <t>ປື້ມປົກແຂງ</t>
  </si>
  <si>
    <t>ຫົວ/ຄັ້ງ</t>
  </si>
  <si>
    <t>ບີກຂຽນ</t>
  </si>
  <si>
    <t>ກັບ/ຄັ້ງ</t>
  </si>
  <si>
    <t>1x2</t>
  </si>
  <si>
    <t>ເຈັ້ຍແຜ່ນໃຫ່ຍ</t>
  </si>
  <si>
    <t>ແຜ່ນ/ຄັ້ງ</t>
  </si>
  <si>
    <t>20x2</t>
  </si>
  <si>
    <t>ເຝືດຂຽນເຈັ້ຍ</t>
  </si>
  <si>
    <t>ເຝິດຂຽນກະດານ</t>
  </si>
  <si>
    <t>ເຈ້ຍ A4</t>
  </si>
  <si>
    <t>ແກັດ/ຄັ້ງ</t>
  </si>
  <si>
    <t>ຜ້າລຶບກະດານ</t>
  </si>
  <si>
    <t>ອັນ/ຄັ້ງ</t>
  </si>
  <si>
    <t>ສະກອດຕິດເຈ້ຍ</t>
  </si>
  <si>
    <t>ກໍ້/ຄັ້ງ</t>
  </si>
  <si>
    <t>ກາວລາເຕັກ</t>
  </si>
  <si>
    <t>ປ່ອງ/ຄັ້ງ</t>
  </si>
  <si>
    <t>ໄດເປົ່າຜົມ</t>
  </si>
  <si>
    <t>ເຄື່ອງລີດຜົມ</t>
  </si>
  <si>
    <t>ປັກສຽບສາມຕາ</t>
  </si>
  <si>
    <t>ຫົວຫຸ່ນສອຍຜົມ</t>
  </si>
  <si>
    <t>ຜ້າຢາງກັນນ້ຳ</t>
  </si>
  <si>
    <t>ຜືນ/ຄັ້ງ</t>
  </si>
  <si>
    <t>5x2</t>
  </si>
  <si>
    <t>ເສື້ອກັນເປື້ອນສອຍຜົມ</t>
  </si>
  <si>
    <t>6x2</t>
  </si>
  <si>
    <t>ຜ້າຢາງກັນເປື້ອນຢືດແລະຍ້ອມຜົມ</t>
  </si>
  <si>
    <t>ຜ້າຄຽນຫົວນວດໜ້າ</t>
  </si>
  <si>
    <t>ມວຍເກົ້າຜົມ</t>
  </si>
  <si>
    <t>ດອກໄມ້ໄຫວ</t>
  </si>
  <si>
    <t>ໃບຢັ້ງຢືນ</t>
  </si>
  <si>
    <t>ໃບ/ຄັ້ງ</t>
  </si>
  <si>
    <t>ອັດປື້ມແບບຮຽນ</t>
  </si>
  <si>
    <t>IV</t>
  </si>
  <si>
    <t>ອຸປະໂພກເສີມສວຍ</t>
  </si>
  <si>
    <t>ຢາສະຜົມ(ຊະນິດກ້ອງ)</t>
  </si>
  <si>
    <t>ກ້ອງ/ຄັ້ງ</t>
  </si>
  <si>
    <t>ຢາສະຜົມ(ຊະນິດຊອງ)</t>
  </si>
  <si>
    <t>ໂຫຼ/ຄັ້ງ</t>
  </si>
  <si>
    <t>15x2</t>
  </si>
  <si>
    <t>ຄີມມາກຜົມ</t>
  </si>
  <si>
    <t>ສະເປມັນ  (ໃສ່ຜົມ)</t>
  </si>
  <si>
    <t>4x2</t>
  </si>
  <si>
    <t>ສະເປເຢ່ວ (ໃສ່ຜົມ)</t>
  </si>
  <si>
    <t>ນ້ຳມັນໝາກກອກ(ເຮັດເລັບ)</t>
  </si>
  <si>
    <t>ນ້ຳມັນແດງ (ໃສ່ຜົມ)</t>
  </si>
  <si>
    <t>ອາຫານຜົມໂກແຮ່ (ໃສ່ຜົມ)</t>
  </si>
  <si>
    <t>ວິດຕາມິນແດງ (ໃສ່ຜົມ)</t>
  </si>
  <si>
    <t>ວິດຕາມິນຟ້າ (ໃສ່ຜົມ)</t>
  </si>
  <si>
    <t>ອາຫານຜົມຮວງເຂົ້າ (ໃສ່ຜົມ)</t>
  </si>
  <si>
    <t>ນ້ຳຢາດັດຜົມ</t>
  </si>
  <si>
    <t>ຊຸດ/ຄັ້ງ</t>
  </si>
  <si>
    <t>10x2</t>
  </si>
  <si>
    <t>ເຈ້ຍດັດຜົມ</t>
  </si>
  <si>
    <t>ຕັບ/ຄັ້ງ</t>
  </si>
  <si>
    <t>30x2</t>
  </si>
  <si>
    <t>ນ້ຳຢາລ້າງເລັບ</t>
  </si>
  <si>
    <t>ຕະໄບຖູເລັບ</t>
  </si>
  <si>
    <t>ສີທາເລັບ</t>
  </si>
  <si>
    <t>ມີດຕັດໜັງ</t>
  </si>
  <si>
    <t>ສະບູ່</t>
  </si>
  <si>
    <t>ກີບປາກເປັດ</t>
  </si>
  <si>
    <t>ກີບດຳ (ສົ້ນມີດຸມ)</t>
  </si>
  <si>
    <t>ຖົງ/ຄັ້ງ</t>
  </si>
  <si>
    <t>ຜ້າເຊັດຂົນໜູ</t>
  </si>
  <si>
    <t>ຫວີຫາງນ້ອຍ</t>
  </si>
  <si>
    <t>ຫວີຫາງໃຫ່ຍ</t>
  </si>
  <si>
    <t>ຫວີໄດ</t>
  </si>
  <si>
    <t>ຫວີສອຍ</t>
  </si>
  <si>
    <t>ມີດແຖ</t>
  </si>
  <si>
    <t>ແປ້ງທັບ</t>
  </si>
  <si>
    <t>ສໍແຕ້ມຄີ້ວ</t>
  </si>
  <si>
    <t>ສໍແຕ້ມຕາ</t>
  </si>
  <si>
    <t>ສໍແຕ້ມຂອບປາກ</t>
  </si>
  <si>
    <t>ສຳລີຖົງໃຫຍ່</t>
  </si>
  <si>
    <t>ຟອຍນວດໜ້າ</t>
  </si>
  <si>
    <t>ແຟບ</t>
  </si>
  <si>
    <t>ນ້ຳຢາປັບຜ້ານຸ້ມ</t>
  </si>
  <si>
    <t>ຟອຍແຕ່ງໜ້າ</t>
  </si>
  <si>
    <t>ນ້ຳຢາຢ້ອມສີຜົມ</t>
  </si>
  <si>
    <t>ຊອງ/ຄັ້ງ</t>
  </si>
  <si>
    <t>ຄີມຢືດຜົມ</t>
  </si>
  <si>
    <t>ມາດຂະລາ</t>
  </si>
  <si>
    <t>ໄອໄລເນີ</t>
  </si>
  <si>
    <t>ລິບສະຕິກ</t>
  </si>
  <si>
    <t>ສີຕາ</t>
  </si>
  <si>
    <t>ສີແກ້ມ</t>
  </si>
  <si>
    <t>ເຈັ້ຍເຫຼື້ອມ</t>
  </si>
  <si>
    <t>ຄີມຮອງພື້ນ</t>
  </si>
  <si>
    <t>ຊຸດນວດໜ້ານວນອານົງ</t>
  </si>
  <si>
    <t>ໂລຊັນເຊັດໜ້າ</t>
  </si>
  <si>
    <t>ຄີມບຳລຸງໜ້າ</t>
  </si>
  <si>
    <t>ແປ້ງຝຸ່ນ</t>
  </si>
  <si>
    <t>ຂົນຕາປອມ</t>
  </si>
  <si>
    <t>ມີດສອຍ</t>
  </si>
  <si>
    <t>ມີດຖາກ</t>
  </si>
  <si>
    <t>ນ້ຳຢາເຊັດເຄື່ອງສຳອາງ</t>
  </si>
  <si>
    <t>ເຄື່ອງໜີບຂົນຕາ (ດັດຂົນຕາ)</t>
  </si>
  <si>
    <t>ໝາກປັດເອ້ເກົ້າຜົມ</t>
  </si>
  <si>
    <t>ຫໍ່/ຄັ້ງ</t>
  </si>
  <si>
    <t>ຊ້ອງຜົມ (ຝ້າຍ)</t>
  </si>
  <si>
    <t>ແກນດັດຜົມກາງ</t>
  </si>
  <si>
    <t>ມັດ/ຄັ້ງ</t>
  </si>
  <si>
    <t>ແກນດັດຜົມໃຫຍ່</t>
  </si>
  <si>
    <t>ດາງແຫນ້ອຍ</t>
  </si>
  <si>
    <t>ດາງແຫໃຫ່ຍ</t>
  </si>
  <si>
    <t>ມີດສັບແຂ້ວປາ</t>
  </si>
  <si>
    <t>ຕະໄບຄັດສົ້ນຕີນ</t>
  </si>
  <si>
    <t>ຊຸດຖ້ວຍຟອຍຢືດຍ້ອມ</t>
  </si>
  <si>
    <t>ກິບຟອຍໃຫຍ່</t>
  </si>
  <si>
    <t>ກິບຟອຍກາງ</t>
  </si>
  <si>
    <t>ກິບຟອຍນ້ອຍ</t>
  </si>
  <si>
    <t>ຟອຍສຳລັບແຕ້ມເລັບ</t>
  </si>
  <si>
    <t>ມີດຕັດເລັບ</t>
  </si>
  <si>
    <t>V</t>
  </si>
  <si>
    <t>ອຸປະໂພກເສີມສວຍໃຊ້ໃນເວລາລົງບ້ານ</t>
  </si>
  <si>
    <t>ນ້ຳລ້າງເລັບ</t>
  </si>
  <si>
    <t>ລວມ I+II+III+IV+V</t>
  </si>
  <si>
    <t xml:space="preserve">    ຂຽນເປັນຕົວໜັງສື:  ສອງຮ້ອຍ ສິບສີ່ລ້ານ  ສີ່ແສນເຈັດສິບພັນກີບ.</t>
  </si>
  <si>
    <t xml:space="preserve">         ປະທານສະຫະພັນແມ່ຍິງແຂວງ                ຫົວໜ້າຂະແໜງພັດທະນາ            ການເງິນ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</si>
</sst>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Phetsarath OT"/>
    </font>
    <font>
      <sz val="12"/>
      <color theme="1"/>
      <name val="Phetsarath OT"/>
    </font>
    <font>
      <b/>
      <sz val="14"/>
      <color theme="1"/>
      <name val="Phetsarath OT"/>
    </font>
    <font>
      <b/>
      <sz val="12"/>
      <color theme="1"/>
      <name val="Phetsarath OT"/>
    </font>
    <font>
      <b/>
      <u/>
      <sz val="12"/>
      <color theme="1"/>
      <name val="Phetsarath OT"/>
    </font>
    <font>
      <b/>
      <u val="singleAccounting"/>
      <sz val="12"/>
      <color theme="1"/>
      <name val="Phetsarath OT"/>
    </font>
    <font>
      <sz val="12"/>
      <name val="Phetsarath OT"/>
    </font>
    <font>
      <sz val="14"/>
      <color theme="1"/>
      <name val="Phetsarath OT"/>
    </font>
    <font>
      <b/>
      <u/>
      <sz val="14"/>
      <name val="Phetsarath OT"/>
    </font>
    <font>
      <b/>
      <u val="singleAccounting"/>
      <sz val="14"/>
      <color theme="1"/>
      <name val="Phetsarath OT"/>
    </font>
    <font>
      <b/>
      <sz val="11"/>
      <color theme="1"/>
      <name val="Tahoma"/>
      <family val="2"/>
      <scheme val="minor"/>
    </font>
    <font>
      <b/>
      <sz val="11"/>
      <color theme="1"/>
      <name val="Phetsarath O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87" fontId="3" fillId="0" borderId="1" xfId="0" applyNumberFormat="1" applyFont="1" applyBorder="1"/>
    <xf numFmtId="187" fontId="3" fillId="0" borderId="1" xfId="1" applyNumberFormat="1" applyFont="1" applyBorder="1"/>
    <xf numFmtId="0" fontId="3" fillId="0" borderId="1" xfId="0" applyFont="1" applyBorder="1"/>
    <xf numFmtId="187" fontId="2" fillId="0" borderId="1" xfId="1" applyNumberFormat="1" applyFont="1" applyBorder="1"/>
    <xf numFmtId="187" fontId="5" fillId="0" borderId="1" xfId="1" applyNumberFormat="1" applyFont="1" applyBorder="1"/>
    <xf numFmtId="0" fontId="6" fillId="0" borderId="1" xfId="0" applyFont="1" applyBorder="1" applyAlignment="1">
      <alignment horizontal="center"/>
    </xf>
    <xf numFmtId="187" fontId="7" fillId="0" borderId="1" xfId="0" applyNumberFormat="1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87" fontId="3" fillId="0" borderId="1" xfId="1" applyNumberFormat="1" applyFont="1" applyFill="1" applyBorder="1"/>
    <xf numFmtId="187" fontId="3" fillId="0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87" fontId="11" fillId="0" borderId="1" xfId="0" applyNumberFormat="1" applyFont="1" applyBorder="1"/>
    <xf numFmtId="187" fontId="12" fillId="0" borderId="0" xfId="0" applyNumberFormat="1" applyFont="1"/>
    <xf numFmtId="187" fontId="4" fillId="0" borderId="1" xfId="1" applyNumberFormat="1" applyFont="1" applyBorder="1"/>
    <xf numFmtId="0" fontId="9" fillId="0" borderId="0" xfId="0" applyFont="1"/>
    <xf numFmtId="0" fontId="2" fillId="0" borderId="1" xfId="0" applyFont="1" applyFill="1" applyBorder="1"/>
    <xf numFmtId="187" fontId="5" fillId="0" borderId="1" xfId="0" applyNumberFormat="1" applyFont="1" applyBorder="1"/>
    <xf numFmtId="0" fontId="2" fillId="0" borderId="0" xfId="0" applyFont="1" applyAlignment="1">
      <alignment horizontal="center"/>
    </xf>
    <xf numFmtId="187" fontId="2" fillId="0" borderId="0" xfId="1" applyNumberFormat="1" applyFont="1"/>
    <xf numFmtId="0" fontId="5" fillId="0" borderId="0" xfId="0" applyFont="1" applyAlignment="1">
      <alignment horizontal="left"/>
    </xf>
    <xf numFmtId="187" fontId="13" fillId="0" borderId="0" xfId="1" applyNumberFormat="1" applyFont="1"/>
    <xf numFmtId="0" fontId="1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26"/>
  <sheetViews>
    <sheetView tabSelected="1" topLeftCell="A120" workbookViewId="0">
      <selection activeCell="J13" sqref="J13"/>
    </sheetView>
  </sheetViews>
  <sheetFormatPr defaultRowHeight="14.25"/>
  <cols>
    <col min="1" max="1" width="6.5" customWidth="1"/>
    <col min="2" max="2" width="21" customWidth="1"/>
    <col min="3" max="3" width="11.25" bestFit="1" customWidth="1"/>
    <col min="5" max="5" width="11.25" customWidth="1"/>
    <col min="6" max="6" width="14.75" bestFit="1" customWidth="1"/>
  </cols>
  <sheetData>
    <row r="2" spans="1:7" s="1" customFormat="1" ht="18.75">
      <c r="A2"/>
      <c r="B2"/>
      <c r="C2"/>
      <c r="D2"/>
      <c r="E2"/>
      <c r="F2"/>
      <c r="G2"/>
    </row>
    <row r="3" spans="1:7" s="1" customFormat="1" ht="18.75">
      <c r="A3"/>
      <c r="B3"/>
      <c r="C3"/>
      <c r="D3"/>
      <c r="E3"/>
      <c r="F3"/>
      <c r="G3"/>
    </row>
    <row r="4" spans="1:7" s="1" customFormat="1" ht="18.75">
      <c r="A4"/>
      <c r="B4"/>
      <c r="C4"/>
      <c r="D4"/>
      <c r="E4"/>
      <c r="F4"/>
      <c r="G4"/>
    </row>
    <row r="5" spans="1:7" s="1" customFormat="1" ht="18.75">
      <c r="A5"/>
      <c r="B5"/>
      <c r="C5"/>
      <c r="D5"/>
      <c r="E5"/>
      <c r="F5"/>
      <c r="G5"/>
    </row>
    <row r="6" spans="1:7" s="1" customFormat="1" ht="20.25">
      <c r="A6" s="39" t="s">
        <v>0</v>
      </c>
      <c r="B6" s="39"/>
      <c r="C6" s="39"/>
      <c r="D6" s="39"/>
      <c r="E6" s="39"/>
      <c r="F6" s="39"/>
      <c r="G6" s="39"/>
    </row>
    <row r="7" spans="1:7" s="1" customFormat="1" ht="20.25">
      <c r="A7" s="39" t="s">
        <v>1</v>
      </c>
      <c r="B7" s="39"/>
      <c r="C7" s="39"/>
      <c r="D7" s="39"/>
      <c r="E7" s="39"/>
      <c r="F7" s="39"/>
      <c r="G7" s="39"/>
    </row>
    <row r="8" spans="1:7" s="1" customFormat="1" ht="20.25">
      <c r="A8" s="40" t="s">
        <v>2</v>
      </c>
      <c r="B8" s="40"/>
      <c r="C8" s="2"/>
      <c r="D8" s="3"/>
      <c r="E8" s="4" t="s">
        <v>3</v>
      </c>
      <c r="F8" s="4"/>
      <c r="G8" s="4"/>
    </row>
    <row r="9" spans="1:7" s="1" customFormat="1" ht="20.25">
      <c r="A9" s="3"/>
      <c r="B9" s="3"/>
      <c r="C9" s="3"/>
      <c r="D9" s="3"/>
      <c r="E9" s="4" t="s">
        <v>4</v>
      </c>
      <c r="F9" s="4"/>
      <c r="G9" s="4"/>
    </row>
    <row r="10" spans="1:7" s="1" customFormat="1" ht="23.25">
      <c r="A10" s="41" t="s">
        <v>5</v>
      </c>
      <c r="B10" s="41"/>
      <c r="C10" s="41"/>
      <c r="D10" s="41"/>
      <c r="E10" s="41"/>
      <c r="F10" s="41"/>
    </row>
    <row r="11" spans="1:7" s="1" customFormat="1" ht="23.25">
      <c r="A11" s="41" t="s">
        <v>6</v>
      </c>
      <c r="B11" s="41"/>
      <c r="C11" s="41"/>
      <c r="D11" s="41"/>
      <c r="E11" s="41"/>
      <c r="F11" s="41"/>
    </row>
    <row r="12" spans="1:7" s="1" customFormat="1" ht="20.25">
      <c r="A12" s="5" t="s">
        <v>7</v>
      </c>
      <c r="B12" s="5" t="s">
        <v>8</v>
      </c>
      <c r="C12" s="5" t="s">
        <v>9</v>
      </c>
      <c r="D12" s="5" t="s">
        <v>10</v>
      </c>
      <c r="E12" s="5" t="s">
        <v>11</v>
      </c>
      <c r="F12" s="5" t="s">
        <v>12</v>
      </c>
      <c r="G12" s="6" t="s">
        <v>13</v>
      </c>
    </row>
    <row r="13" spans="1:7" s="1" customFormat="1" ht="20.25">
      <c r="A13" s="5" t="s">
        <v>14</v>
      </c>
      <c r="B13" s="5" t="s">
        <v>15</v>
      </c>
      <c r="C13" s="5"/>
      <c r="D13" s="7"/>
      <c r="E13" s="7"/>
      <c r="F13" s="8">
        <f>F14+F15+F16+F17+F18+F19+F20+F21+F22</f>
        <v>179800000</v>
      </c>
      <c r="G13" s="9"/>
    </row>
    <row r="14" spans="1:7" s="1" customFormat="1" ht="20.25">
      <c r="A14" s="7">
        <v>1</v>
      </c>
      <c r="B14" s="10" t="s">
        <v>16</v>
      </c>
      <c r="C14" s="10" t="s">
        <v>17</v>
      </c>
      <c r="D14" s="11" t="s">
        <v>18</v>
      </c>
      <c r="E14" s="12">
        <v>40000</v>
      </c>
      <c r="F14" s="13">
        <f>E14*2*420</f>
        <v>33600000</v>
      </c>
      <c r="G14" s="9"/>
    </row>
    <row r="15" spans="1:7" s="1" customFormat="1" ht="20.25">
      <c r="A15" s="7">
        <v>2</v>
      </c>
      <c r="B15" s="14" t="s">
        <v>19</v>
      </c>
      <c r="C15" s="14" t="s">
        <v>20</v>
      </c>
      <c r="D15" s="7" t="s">
        <v>21</v>
      </c>
      <c r="E15" s="12">
        <v>50000</v>
      </c>
      <c r="F15" s="13">
        <f>E15*2*90*12</f>
        <v>108000000</v>
      </c>
      <c r="G15" s="9"/>
    </row>
    <row r="16" spans="1:7" s="1" customFormat="1" ht="20.25">
      <c r="A16" s="7">
        <v>3</v>
      </c>
      <c r="B16" s="14" t="s">
        <v>22</v>
      </c>
      <c r="C16" s="14" t="s">
        <v>23</v>
      </c>
      <c r="D16" s="7" t="s">
        <v>24</v>
      </c>
      <c r="E16" s="12">
        <v>420000</v>
      </c>
      <c r="F16" s="13">
        <f>E16*2*3*3</f>
        <v>7560000</v>
      </c>
      <c r="G16" s="9"/>
    </row>
    <row r="17" spans="1:7" s="1" customFormat="1" ht="20.25">
      <c r="A17" s="7">
        <v>4</v>
      </c>
      <c r="B17" s="14" t="s">
        <v>25</v>
      </c>
      <c r="C17" s="14" t="s">
        <v>23</v>
      </c>
      <c r="D17" s="7" t="s">
        <v>24</v>
      </c>
      <c r="E17" s="12">
        <v>500000</v>
      </c>
      <c r="F17" s="13">
        <f>E17*2*3*3</f>
        <v>9000000</v>
      </c>
      <c r="G17" s="9"/>
    </row>
    <row r="18" spans="1:7" s="1" customFormat="1" ht="20.25">
      <c r="A18" s="7">
        <v>5</v>
      </c>
      <c r="B18" s="14" t="s">
        <v>26</v>
      </c>
      <c r="C18" s="14" t="s">
        <v>27</v>
      </c>
      <c r="D18" s="7" t="s">
        <v>28</v>
      </c>
      <c r="E18" s="12">
        <v>1000000</v>
      </c>
      <c r="F18" s="13">
        <f>E18*2*3</f>
        <v>6000000</v>
      </c>
      <c r="G18" s="9"/>
    </row>
    <row r="19" spans="1:7" s="1" customFormat="1" ht="20.25">
      <c r="A19" s="7">
        <v>6</v>
      </c>
      <c r="B19" s="14" t="s">
        <v>29</v>
      </c>
      <c r="C19" s="14" t="s">
        <v>30</v>
      </c>
      <c r="D19" s="11" t="s">
        <v>31</v>
      </c>
      <c r="E19" s="15">
        <v>30000</v>
      </c>
      <c r="F19" s="15">
        <f>E19*2*3*12</f>
        <v>2160000</v>
      </c>
      <c r="G19" s="9"/>
    </row>
    <row r="20" spans="1:7" s="1" customFormat="1" ht="20.25">
      <c r="A20" s="7">
        <v>7</v>
      </c>
      <c r="B20" s="14" t="s">
        <v>32</v>
      </c>
      <c r="C20" s="14" t="s">
        <v>30</v>
      </c>
      <c r="D20" s="11" t="s">
        <v>31</v>
      </c>
      <c r="E20" s="13">
        <v>40000</v>
      </c>
      <c r="F20" s="13">
        <f>E20*2*3*12</f>
        <v>2880000</v>
      </c>
      <c r="G20" s="9"/>
    </row>
    <row r="21" spans="1:7" s="1" customFormat="1" ht="20.25">
      <c r="A21" s="7">
        <v>8</v>
      </c>
      <c r="B21" s="14" t="s">
        <v>33</v>
      </c>
      <c r="C21" s="14" t="s">
        <v>34</v>
      </c>
      <c r="D21" s="7">
        <v>2</v>
      </c>
      <c r="E21" s="13">
        <v>500000</v>
      </c>
      <c r="F21" s="13">
        <f>E21*2</f>
        <v>1000000</v>
      </c>
      <c r="G21" s="9"/>
    </row>
    <row r="22" spans="1:7" s="1" customFormat="1" ht="20.25">
      <c r="A22" s="7">
        <v>9</v>
      </c>
      <c r="B22" s="14" t="s">
        <v>35</v>
      </c>
      <c r="C22" s="14" t="s">
        <v>36</v>
      </c>
      <c r="D22" s="7" t="s">
        <v>37</v>
      </c>
      <c r="E22" s="13">
        <v>400000</v>
      </c>
      <c r="F22" s="13">
        <f>E22*2*12</f>
        <v>9600000</v>
      </c>
      <c r="G22" s="9"/>
    </row>
    <row r="23" spans="1:7" s="1" customFormat="1" ht="20.25">
      <c r="A23" s="5" t="s">
        <v>38</v>
      </c>
      <c r="B23" s="6" t="s">
        <v>39</v>
      </c>
      <c r="C23" s="6"/>
      <c r="D23" s="7"/>
      <c r="E23" s="12"/>
      <c r="F23" s="16">
        <f>F25+F26+F27+F28+F29+F30+F31+F32+F33+F34+F35</f>
        <v>2380000</v>
      </c>
      <c r="G23" s="9"/>
    </row>
    <row r="24" spans="1:7" s="1" customFormat="1" ht="20.25">
      <c r="A24" s="7">
        <v>1</v>
      </c>
      <c r="B24" s="14" t="s">
        <v>40</v>
      </c>
      <c r="C24" s="14" t="s">
        <v>41</v>
      </c>
      <c r="D24" s="7">
        <v>2</v>
      </c>
      <c r="E24" s="12">
        <v>0</v>
      </c>
      <c r="F24" s="13"/>
      <c r="G24" s="9"/>
    </row>
    <row r="25" spans="1:7" s="1" customFormat="1" ht="20.25">
      <c r="A25" s="7">
        <v>2</v>
      </c>
      <c r="B25" s="14" t="s">
        <v>42</v>
      </c>
      <c r="C25" s="14" t="s">
        <v>41</v>
      </c>
      <c r="D25" s="7" t="s">
        <v>43</v>
      </c>
      <c r="E25" s="12">
        <v>35000</v>
      </c>
      <c r="F25" s="13">
        <f t="shared" ref="F25:F35" si="0">E25*2*2</f>
        <v>140000</v>
      </c>
      <c r="G25" s="9"/>
    </row>
    <row r="26" spans="1:7" s="1" customFormat="1" ht="20.25">
      <c r="A26" s="7">
        <v>3</v>
      </c>
      <c r="B26" s="14" t="s">
        <v>44</v>
      </c>
      <c r="C26" s="14" t="s">
        <v>41</v>
      </c>
      <c r="D26" s="7" t="s">
        <v>43</v>
      </c>
      <c r="E26" s="12">
        <v>50000</v>
      </c>
      <c r="F26" s="13">
        <f t="shared" si="0"/>
        <v>200000</v>
      </c>
      <c r="G26" s="9"/>
    </row>
    <row r="27" spans="1:7" s="1" customFormat="1" ht="20.25">
      <c r="A27" s="7">
        <v>4</v>
      </c>
      <c r="B27" s="14" t="s">
        <v>45</v>
      </c>
      <c r="C27" s="14" t="s">
        <v>41</v>
      </c>
      <c r="D27" s="7" t="s">
        <v>43</v>
      </c>
      <c r="E27" s="12">
        <v>55000</v>
      </c>
      <c r="F27" s="13">
        <f t="shared" si="0"/>
        <v>220000</v>
      </c>
      <c r="G27" s="9"/>
    </row>
    <row r="28" spans="1:7" s="1" customFormat="1" ht="20.25">
      <c r="A28" s="7">
        <v>5</v>
      </c>
      <c r="B28" s="14" t="s">
        <v>46</v>
      </c>
      <c r="C28" s="14" t="s">
        <v>41</v>
      </c>
      <c r="D28" s="7" t="s">
        <v>43</v>
      </c>
      <c r="E28" s="12">
        <v>55000</v>
      </c>
      <c r="F28" s="13">
        <f t="shared" si="0"/>
        <v>220000</v>
      </c>
      <c r="G28" s="9"/>
    </row>
    <row r="29" spans="1:7" s="1" customFormat="1" ht="20.25">
      <c r="A29" s="7">
        <v>6</v>
      </c>
      <c r="B29" s="14" t="s">
        <v>47</v>
      </c>
      <c r="C29" s="14" t="s">
        <v>41</v>
      </c>
      <c r="D29" s="7" t="s">
        <v>43</v>
      </c>
      <c r="E29" s="12">
        <v>60000</v>
      </c>
      <c r="F29" s="13">
        <f t="shared" si="0"/>
        <v>240000</v>
      </c>
      <c r="G29" s="9"/>
    </row>
    <row r="30" spans="1:7" s="1" customFormat="1" ht="20.25">
      <c r="A30" s="7">
        <v>7</v>
      </c>
      <c r="B30" s="14" t="s">
        <v>48</v>
      </c>
      <c r="C30" s="14" t="s">
        <v>41</v>
      </c>
      <c r="D30" s="7" t="s">
        <v>43</v>
      </c>
      <c r="E30" s="12">
        <v>70000</v>
      </c>
      <c r="F30" s="13">
        <f t="shared" si="0"/>
        <v>280000</v>
      </c>
      <c r="G30" s="9"/>
    </row>
    <row r="31" spans="1:7" s="1" customFormat="1" ht="20.25">
      <c r="A31" s="7">
        <v>8</v>
      </c>
      <c r="B31" s="14" t="s">
        <v>49</v>
      </c>
      <c r="C31" s="14" t="s">
        <v>41</v>
      </c>
      <c r="D31" s="7" t="s">
        <v>43</v>
      </c>
      <c r="E31" s="12">
        <v>95000</v>
      </c>
      <c r="F31" s="13">
        <f t="shared" si="0"/>
        <v>380000</v>
      </c>
      <c r="G31" s="9"/>
    </row>
    <row r="32" spans="1:7" s="1" customFormat="1" ht="20.25">
      <c r="A32" s="7">
        <v>9</v>
      </c>
      <c r="B32" s="14" t="s">
        <v>50</v>
      </c>
      <c r="C32" s="14" t="s">
        <v>41</v>
      </c>
      <c r="D32" s="7" t="s">
        <v>43</v>
      </c>
      <c r="E32" s="12">
        <v>30000</v>
      </c>
      <c r="F32" s="13">
        <f t="shared" si="0"/>
        <v>120000</v>
      </c>
      <c r="G32" s="9"/>
    </row>
    <row r="33" spans="1:7" s="1" customFormat="1" ht="20.25">
      <c r="A33" s="7">
        <v>10</v>
      </c>
      <c r="B33" s="14" t="s">
        <v>51</v>
      </c>
      <c r="C33" s="14" t="s">
        <v>41</v>
      </c>
      <c r="D33" s="7" t="s">
        <v>43</v>
      </c>
      <c r="E33" s="12">
        <v>35000</v>
      </c>
      <c r="F33" s="13">
        <f t="shared" si="0"/>
        <v>140000</v>
      </c>
      <c r="G33" s="9"/>
    </row>
    <row r="34" spans="1:7" s="1" customFormat="1" ht="20.25">
      <c r="A34" s="7">
        <v>11</v>
      </c>
      <c r="B34" s="14" t="s">
        <v>52</v>
      </c>
      <c r="C34" s="14" t="s">
        <v>41</v>
      </c>
      <c r="D34" s="7" t="s">
        <v>43</v>
      </c>
      <c r="E34" s="12">
        <v>45000</v>
      </c>
      <c r="F34" s="13">
        <f t="shared" si="0"/>
        <v>180000</v>
      </c>
      <c r="G34" s="9"/>
    </row>
    <row r="35" spans="1:7" s="1" customFormat="1" ht="20.25">
      <c r="A35" s="7">
        <v>12</v>
      </c>
      <c r="B35" s="14" t="s">
        <v>53</v>
      </c>
      <c r="C35" s="14" t="s">
        <v>41</v>
      </c>
      <c r="D35" s="7" t="s">
        <v>43</v>
      </c>
      <c r="E35" s="12">
        <v>65000</v>
      </c>
      <c r="F35" s="13">
        <f t="shared" si="0"/>
        <v>260000</v>
      </c>
      <c r="G35" s="9"/>
    </row>
    <row r="36" spans="1:7" s="1" customFormat="1" ht="22.5">
      <c r="A36" s="5" t="s">
        <v>54</v>
      </c>
      <c r="B36" s="17" t="s">
        <v>55</v>
      </c>
      <c r="C36" s="17"/>
      <c r="D36" s="14"/>
      <c r="E36" s="18"/>
      <c r="F36" s="16">
        <f>F37+F38+F39+F40+F41+F42+F43+F44+F45+F46+F47+F48+F49+F50+F51+F52+F53+F54+F55+F56+F57</f>
        <v>8972000</v>
      </c>
      <c r="G36" s="9"/>
    </row>
    <row r="37" spans="1:7" s="1" customFormat="1" ht="20.25">
      <c r="A37" s="7">
        <v>1</v>
      </c>
      <c r="B37" s="19" t="s">
        <v>56</v>
      </c>
      <c r="C37" s="19" t="s">
        <v>57</v>
      </c>
      <c r="D37" s="20" t="s">
        <v>37</v>
      </c>
      <c r="E37" s="21">
        <v>15000</v>
      </c>
      <c r="F37" s="22">
        <f>E37*2*12</f>
        <v>360000</v>
      </c>
      <c r="G37" s="9"/>
    </row>
    <row r="38" spans="1:7" s="1" customFormat="1" ht="20.25">
      <c r="A38" s="7">
        <v>2</v>
      </c>
      <c r="B38" s="14" t="s">
        <v>58</v>
      </c>
      <c r="C38" s="14" t="s">
        <v>59</v>
      </c>
      <c r="D38" s="7" t="s">
        <v>60</v>
      </c>
      <c r="E38" s="13">
        <v>20000</v>
      </c>
      <c r="F38" s="12">
        <f>E38*2*1</f>
        <v>40000</v>
      </c>
      <c r="G38" s="9"/>
    </row>
    <row r="39" spans="1:7" s="1" customFormat="1" ht="20.25">
      <c r="A39" s="7">
        <v>3</v>
      </c>
      <c r="B39" s="14" t="s">
        <v>61</v>
      </c>
      <c r="C39" s="14" t="s">
        <v>62</v>
      </c>
      <c r="D39" s="7" t="s">
        <v>63</v>
      </c>
      <c r="E39" s="13">
        <v>1000</v>
      </c>
      <c r="F39" s="12">
        <f>E39*2*20</f>
        <v>40000</v>
      </c>
      <c r="G39" s="9"/>
    </row>
    <row r="40" spans="1:7" s="1" customFormat="1" ht="20.25">
      <c r="A40" s="7">
        <v>4</v>
      </c>
      <c r="B40" s="14" t="s">
        <v>64</v>
      </c>
      <c r="C40" s="14" t="s">
        <v>59</v>
      </c>
      <c r="D40" s="7" t="s">
        <v>60</v>
      </c>
      <c r="E40" s="13">
        <v>38000</v>
      </c>
      <c r="F40" s="12">
        <f>E40*2*2</f>
        <v>152000</v>
      </c>
      <c r="G40" s="9"/>
    </row>
    <row r="41" spans="1:7" s="1" customFormat="1" ht="20.25">
      <c r="A41" s="7">
        <v>5</v>
      </c>
      <c r="B41" s="14" t="s">
        <v>65</v>
      </c>
      <c r="C41" s="14" t="s">
        <v>59</v>
      </c>
      <c r="D41" s="7" t="s">
        <v>60</v>
      </c>
      <c r="E41" s="13">
        <v>38000</v>
      </c>
      <c r="F41" s="13">
        <f>E41*2*1</f>
        <v>76000</v>
      </c>
      <c r="G41" s="9"/>
    </row>
    <row r="42" spans="1:7" s="1" customFormat="1" ht="20.25">
      <c r="A42" s="7">
        <v>6</v>
      </c>
      <c r="B42" s="14" t="s">
        <v>66</v>
      </c>
      <c r="C42" s="14" t="s">
        <v>67</v>
      </c>
      <c r="D42" s="7" t="s">
        <v>60</v>
      </c>
      <c r="E42" s="12">
        <v>150000</v>
      </c>
      <c r="F42" s="13">
        <f>E42*2*1</f>
        <v>300000</v>
      </c>
      <c r="G42" s="9"/>
    </row>
    <row r="43" spans="1:7" s="1" customFormat="1" ht="20.25">
      <c r="A43" s="7">
        <v>7</v>
      </c>
      <c r="B43" s="14" t="s">
        <v>68</v>
      </c>
      <c r="C43" s="14" t="s">
        <v>69</v>
      </c>
      <c r="D43" s="7" t="s">
        <v>43</v>
      </c>
      <c r="E43" s="13">
        <v>10000</v>
      </c>
      <c r="F43" s="12">
        <f>E43*2*2</f>
        <v>40000</v>
      </c>
      <c r="G43" s="9"/>
    </row>
    <row r="44" spans="1:7" s="1" customFormat="1" ht="20.25">
      <c r="A44" s="7">
        <v>8</v>
      </c>
      <c r="B44" s="14" t="s">
        <v>70</v>
      </c>
      <c r="C44" s="14" t="s">
        <v>71</v>
      </c>
      <c r="D44" s="7" t="s">
        <v>43</v>
      </c>
      <c r="E44" s="13">
        <v>20000</v>
      </c>
      <c r="F44" s="12">
        <f>E44*2*2</f>
        <v>80000</v>
      </c>
      <c r="G44" s="9"/>
    </row>
    <row r="45" spans="1:7" s="1" customFormat="1" ht="20.25">
      <c r="A45" s="7">
        <v>9</v>
      </c>
      <c r="B45" s="14" t="s">
        <v>72</v>
      </c>
      <c r="C45" s="14" t="s">
        <v>73</v>
      </c>
      <c r="D45" s="7" t="s">
        <v>60</v>
      </c>
      <c r="E45" s="13">
        <v>10000</v>
      </c>
      <c r="F45" s="12">
        <f>E45*2*1</f>
        <v>20000</v>
      </c>
      <c r="G45" s="9"/>
    </row>
    <row r="46" spans="1:7" s="1" customFormat="1" ht="20.25">
      <c r="A46" s="7">
        <v>10</v>
      </c>
      <c r="B46" s="14" t="s">
        <v>74</v>
      </c>
      <c r="C46" s="14" t="s">
        <v>69</v>
      </c>
      <c r="D46" s="7" t="s">
        <v>43</v>
      </c>
      <c r="E46" s="13">
        <v>380000</v>
      </c>
      <c r="F46" s="12">
        <f>E46*2*2</f>
        <v>1520000</v>
      </c>
      <c r="G46" s="9"/>
    </row>
    <row r="47" spans="1:7" s="1" customFormat="1" ht="20.25">
      <c r="A47" s="7">
        <v>11</v>
      </c>
      <c r="B47" s="14" t="s">
        <v>75</v>
      </c>
      <c r="C47" s="14" t="s">
        <v>69</v>
      </c>
      <c r="D47" s="23" t="s">
        <v>43</v>
      </c>
      <c r="E47" s="13">
        <v>320000</v>
      </c>
      <c r="F47" s="12">
        <f>E47*2*2</f>
        <v>1280000</v>
      </c>
      <c r="G47" s="9"/>
    </row>
    <row r="48" spans="1:7" s="1" customFormat="1" ht="20.25">
      <c r="A48" s="7">
        <v>12</v>
      </c>
      <c r="B48" s="14" t="s">
        <v>76</v>
      </c>
      <c r="C48" s="14" t="s">
        <v>69</v>
      </c>
      <c r="D48" s="23" t="s">
        <v>43</v>
      </c>
      <c r="E48" s="13">
        <v>70000</v>
      </c>
      <c r="F48" s="12">
        <f>E48*2*2</f>
        <v>280000</v>
      </c>
      <c r="G48" s="9"/>
    </row>
    <row r="49" spans="1:7" s="1" customFormat="1" ht="20.25">
      <c r="A49" s="7">
        <v>13</v>
      </c>
      <c r="B49" s="14" t="s">
        <v>77</v>
      </c>
      <c r="C49" s="14" t="s">
        <v>69</v>
      </c>
      <c r="D49" s="23" t="s">
        <v>60</v>
      </c>
      <c r="E49" s="13">
        <v>350000</v>
      </c>
      <c r="F49" s="12">
        <f>E49*2*1</f>
        <v>700000</v>
      </c>
      <c r="G49" s="9"/>
    </row>
    <row r="50" spans="1:7" s="1" customFormat="1" ht="20.25">
      <c r="A50" s="7">
        <v>14</v>
      </c>
      <c r="B50" s="14" t="s">
        <v>78</v>
      </c>
      <c r="C50" s="14" t="s">
        <v>79</v>
      </c>
      <c r="D50" s="23" t="s">
        <v>80</v>
      </c>
      <c r="E50" s="13">
        <v>40000</v>
      </c>
      <c r="F50" s="12">
        <f>E50*2*5</f>
        <v>400000</v>
      </c>
      <c r="G50" s="9"/>
    </row>
    <row r="51" spans="1:7" s="1" customFormat="1" ht="20.25">
      <c r="A51" s="7">
        <v>15</v>
      </c>
      <c r="B51" s="19" t="s">
        <v>81</v>
      </c>
      <c r="C51" s="19" t="s">
        <v>79</v>
      </c>
      <c r="D51" s="24" t="s">
        <v>82</v>
      </c>
      <c r="E51" s="21">
        <v>45000</v>
      </c>
      <c r="F51" s="22">
        <f>E51*2*6</f>
        <v>540000</v>
      </c>
      <c r="G51" s="9"/>
    </row>
    <row r="52" spans="1:7" s="1" customFormat="1" ht="20.25">
      <c r="A52" s="7">
        <v>16</v>
      </c>
      <c r="B52" s="19" t="s">
        <v>83</v>
      </c>
      <c r="C52" s="19" t="s">
        <v>79</v>
      </c>
      <c r="D52" s="24" t="s">
        <v>82</v>
      </c>
      <c r="E52" s="21">
        <v>29000</v>
      </c>
      <c r="F52" s="22">
        <f>E52*2*6</f>
        <v>348000</v>
      </c>
      <c r="G52" s="9"/>
    </row>
    <row r="53" spans="1:7" s="1" customFormat="1" ht="20.25">
      <c r="A53" s="7">
        <v>17</v>
      </c>
      <c r="B53" s="14" t="s">
        <v>84</v>
      </c>
      <c r="C53" s="14" t="s">
        <v>79</v>
      </c>
      <c r="D53" s="23" t="s">
        <v>82</v>
      </c>
      <c r="E53" s="13">
        <v>15000</v>
      </c>
      <c r="F53" s="12">
        <f>E53*2*6</f>
        <v>180000</v>
      </c>
      <c r="G53" s="9"/>
    </row>
    <row r="54" spans="1:7" s="1" customFormat="1" ht="20.25">
      <c r="A54" s="7">
        <v>18</v>
      </c>
      <c r="B54" s="14" t="s">
        <v>85</v>
      </c>
      <c r="C54" s="14" t="s">
        <v>69</v>
      </c>
      <c r="D54" s="23" t="s">
        <v>82</v>
      </c>
      <c r="E54" s="13">
        <v>70000</v>
      </c>
      <c r="F54" s="12">
        <f>E54*2*6</f>
        <v>840000</v>
      </c>
      <c r="G54" s="9"/>
    </row>
    <row r="55" spans="1:7" s="1" customFormat="1" ht="20.25">
      <c r="A55" s="7">
        <v>19</v>
      </c>
      <c r="B55" s="14" t="s">
        <v>86</v>
      </c>
      <c r="C55" s="14" t="s">
        <v>69</v>
      </c>
      <c r="D55" s="23" t="s">
        <v>82</v>
      </c>
      <c r="E55" s="13">
        <v>18000</v>
      </c>
      <c r="F55" s="12">
        <f>E55*2*6</f>
        <v>216000</v>
      </c>
      <c r="G55" s="9"/>
    </row>
    <row r="56" spans="1:7" s="1" customFormat="1" ht="20.25">
      <c r="A56" s="7">
        <v>20</v>
      </c>
      <c r="B56" s="19" t="s">
        <v>87</v>
      </c>
      <c r="C56" s="19" t="s">
        <v>88</v>
      </c>
      <c r="D56" s="20" t="s">
        <v>37</v>
      </c>
      <c r="E56" s="22">
        <v>15000</v>
      </c>
      <c r="F56" s="21">
        <f>E56*2*12</f>
        <v>360000</v>
      </c>
      <c r="G56" s="9"/>
    </row>
    <row r="57" spans="1:7" s="1" customFormat="1" ht="20.25">
      <c r="A57" s="7">
        <v>21</v>
      </c>
      <c r="B57" s="25" t="s">
        <v>89</v>
      </c>
      <c r="C57" s="25" t="s">
        <v>57</v>
      </c>
      <c r="D57" s="20" t="s">
        <v>37</v>
      </c>
      <c r="E57" s="22">
        <v>50000</v>
      </c>
      <c r="F57" s="21">
        <f>E57*2*12</f>
        <v>1200000</v>
      </c>
      <c r="G57" s="9"/>
    </row>
    <row r="58" spans="1:7" s="1" customFormat="1" ht="25.5">
      <c r="A58" s="26" t="s">
        <v>90</v>
      </c>
      <c r="B58" s="27" t="s">
        <v>91</v>
      </c>
      <c r="C58" s="27"/>
      <c r="D58" s="26"/>
      <c r="E58" s="28"/>
      <c r="F58" s="29">
        <f>F59+F60+F61+F62+F63+F64+F65+F66+F67+F68+F69+F70+F71+F72+F73+F74+F75+F76+F77+F78+F79+F80+F81+F82+F83+F84+F85+F86+F87+F88+F89+F90+F91+F92+F93+F94+F95+F96+F97+F98+F99+F100+F101+F102+F103+F108+F109+F110+F111+F112+F113+F114+F115+F116+F117+F118+F119+F120+F104+F105+F106+F107+F121+F122+F123+F124+F125</f>
        <v>22808000</v>
      </c>
      <c r="G58" s="30"/>
    </row>
    <row r="59" spans="1:7" s="1" customFormat="1" ht="20.25">
      <c r="A59" s="7">
        <v>1</v>
      </c>
      <c r="B59" s="14" t="s">
        <v>92</v>
      </c>
      <c r="C59" s="14" t="s">
        <v>93</v>
      </c>
      <c r="D59" s="7" t="s">
        <v>80</v>
      </c>
      <c r="E59" s="13">
        <v>38000</v>
      </c>
      <c r="F59" s="12">
        <f>E59*2*5</f>
        <v>380000</v>
      </c>
      <c r="G59" s="13"/>
    </row>
    <row r="60" spans="1:7" s="1" customFormat="1" ht="20.25">
      <c r="A60" s="7">
        <v>2</v>
      </c>
      <c r="B60" s="14" t="s">
        <v>94</v>
      </c>
      <c r="C60" s="14" t="s">
        <v>95</v>
      </c>
      <c r="D60" s="7" t="s">
        <v>96</v>
      </c>
      <c r="E60" s="13">
        <v>5000</v>
      </c>
      <c r="F60" s="12">
        <f>E60*2*15</f>
        <v>150000</v>
      </c>
      <c r="G60" s="13"/>
    </row>
    <row r="61" spans="1:7" s="1" customFormat="1" ht="20.25">
      <c r="A61" s="7">
        <v>3</v>
      </c>
      <c r="B61" s="14" t="s">
        <v>97</v>
      </c>
      <c r="C61" s="14" t="s">
        <v>59</v>
      </c>
      <c r="D61" s="7" t="s">
        <v>80</v>
      </c>
      <c r="E61" s="13">
        <v>25000</v>
      </c>
      <c r="F61" s="12">
        <f>E61*2*5</f>
        <v>250000</v>
      </c>
      <c r="G61" s="13"/>
    </row>
    <row r="62" spans="1:7" s="31" customFormat="1" ht="23.25">
      <c r="A62" s="7">
        <v>4</v>
      </c>
      <c r="B62" s="14" t="s">
        <v>98</v>
      </c>
      <c r="C62" s="14" t="s">
        <v>69</v>
      </c>
      <c r="D62" s="7" t="s">
        <v>99</v>
      </c>
      <c r="E62" s="13">
        <v>20000</v>
      </c>
      <c r="F62" s="12">
        <f>E62*2*4</f>
        <v>160000</v>
      </c>
      <c r="G62" s="13"/>
    </row>
    <row r="63" spans="1:7" s="1" customFormat="1" ht="20.25">
      <c r="A63" s="7">
        <v>5</v>
      </c>
      <c r="B63" s="14" t="s">
        <v>100</v>
      </c>
      <c r="C63" s="14" t="s">
        <v>69</v>
      </c>
      <c r="D63" s="7" t="s">
        <v>99</v>
      </c>
      <c r="E63" s="13">
        <v>15000</v>
      </c>
      <c r="F63" s="12">
        <f>E63*2*4</f>
        <v>120000</v>
      </c>
      <c r="G63" s="13"/>
    </row>
    <row r="64" spans="1:7" s="1" customFormat="1" ht="20.25">
      <c r="A64" s="7">
        <v>6</v>
      </c>
      <c r="B64" s="14" t="s">
        <v>101</v>
      </c>
      <c r="C64" s="14" t="s">
        <v>59</v>
      </c>
      <c r="D64" s="7" t="s">
        <v>43</v>
      </c>
      <c r="E64" s="13">
        <v>10000</v>
      </c>
      <c r="F64" s="12">
        <f>E64*2*2</f>
        <v>40000</v>
      </c>
      <c r="G64" s="13"/>
    </row>
    <row r="65" spans="1:7" s="1" customFormat="1" ht="20.25">
      <c r="A65" s="7">
        <v>7</v>
      </c>
      <c r="B65" s="14" t="s">
        <v>102</v>
      </c>
      <c r="C65" s="14" t="s">
        <v>93</v>
      </c>
      <c r="D65" s="7" t="s">
        <v>43</v>
      </c>
      <c r="E65" s="13">
        <v>10000</v>
      </c>
      <c r="F65" s="12">
        <f>E65*2*2</f>
        <v>40000</v>
      </c>
      <c r="G65" s="13"/>
    </row>
    <row r="66" spans="1:7" s="1" customFormat="1" ht="20.25">
      <c r="A66" s="7">
        <v>8</v>
      </c>
      <c r="B66" s="14" t="s">
        <v>103</v>
      </c>
      <c r="C66" s="14" t="s">
        <v>93</v>
      </c>
      <c r="D66" s="7" t="s">
        <v>28</v>
      </c>
      <c r="E66" s="13">
        <v>35000</v>
      </c>
      <c r="F66" s="12">
        <f>E66*2*3</f>
        <v>210000</v>
      </c>
      <c r="G66" s="13"/>
    </row>
    <row r="67" spans="1:7" s="1" customFormat="1" ht="20.25">
      <c r="A67" s="7">
        <v>9</v>
      </c>
      <c r="B67" s="14" t="s">
        <v>104</v>
      </c>
      <c r="C67" s="14" t="s">
        <v>93</v>
      </c>
      <c r="D67" s="7" t="s">
        <v>28</v>
      </c>
      <c r="E67" s="13">
        <v>10000</v>
      </c>
      <c r="F67" s="12">
        <f>E67*2*3</f>
        <v>60000</v>
      </c>
      <c r="G67" s="13"/>
    </row>
    <row r="68" spans="1:7" s="1" customFormat="1" ht="20.25">
      <c r="A68" s="7">
        <v>10</v>
      </c>
      <c r="B68" s="14" t="s">
        <v>105</v>
      </c>
      <c r="C68" s="14" t="s">
        <v>93</v>
      </c>
      <c r="D68" s="7" t="s">
        <v>28</v>
      </c>
      <c r="E68" s="13">
        <v>12000</v>
      </c>
      <c r="F68" s="12">
        <f>E68*2*3</f>
        <v>72000</v>
      </c>
      <c r="G68" s="13"/>
    </row>
    <row r="69" spans="1:7" s="1" customFormat="1" ht="20.25">
      <c r="A69" s="7">
        <v>11</v>
      </c>
      <c r="B69" s="14" t="s">
        <v>106</v>
      </c>
      <c r="C69" s="14" t="s">
        <v>59</v>
      </c>
      <c r="D69" s="7" t="s">
        <v>28</v>
      </c>
      <c r="E69" s="13">
        <v>18000</v>
      </c>
      <c r="F69" s="12">
        <f>E69*2*3</f>
        <v>108000</v>
      </c>
      <c r="G69" s="13"/>
    </row>
    <row r="70" spans="1:7" s="1" customFormat="1" ht="20.25">
      <c r="A70" s="7">
        <v>12</v>
      </c>
      <c r="B70" s="14" t="s">
        <v>107</v>
      </c>
      <c r="C70" s="14" t="s">
        <v>108</v>
      </c>
      <c r="D70" s="7" t="s">
        <v>109</v>
      </c>
      <c r="E70" s="13">
        <v>20000</v>
      </c>
      <c r="F70" s="12">
        <f>E70*2*10</f>
        <v>400000</v>
      </c>
      <c r="G70" s="13"/>
    </row>
    <row r="71" spans="1:7" s="1" customFormat="1" ht="20.25">
      <c r="A71" s="7">
        <v>13</v>
      </c>
      <c r="B71" s="14" t="s">
        <v>110</v>
      </c>
      <c r="C71" s="14" t="s">
        <v>111</v>
      </c>
      <c r="D71" s="7" t="s">
        <v>112</v>
      </c>
      <c r="E71" s="13">
        <v>5000</v>
      </c>
      <c r="F71" s="12">
        <f>E71*2*30</f>
        <v>300000</v>
      </c>
      <c r="G71" s="13"/>
    </row>
    <row r="72" spans="1:7" s="1" customFormat="1" ht="20.25">
      <c r="A72" s="7">
        <v>14</v>
      </c>
      <c r="B72" s="14" t="s">
        <v>113</v>
      </c>
      <c r="C72" s="14" t="s">
        <v>93</v>
      </c>
      <c r="D72" s="7" t="s">
        <v>99</v>
      </c>
      <c r="E72" s="13">
        <v>20000</v>
      </c>
      <c r="F72" s="12">
        <f>E72*2*4</f>
        <v>160000</v>
      </c>
      <c r="G72" s="13"/>
    </row>
    <row r="73" spans="1:7" s="1" customFormat="1" ht="20.25">
      <c r="A73" s="7">
        <v>15</v>
      </c>
      <c r="B73" s="14" t="s">
        <v>114</v>
      </c>
      <c r="C73" s="14" t="s">
        <v>69</v>
      </c>
      <c r="D73" s="7" t="s">
        <v>82</v>
      </c>
      <c r="E73" s="13">
        <v>15000</v>
      </c>
      <c r="F73" s="12">
        <f>E73*2*6</f>
        <v>180000</v>
      </c>
      <c r="G73" s="13"/>
    </row>
    <row r="74" spans="1:7" s="1" customFormat="1" ht="20.25">
      <c r="A74" s="7">
        <v>16</v>
      </c>
      <c r="B74" s="14" t="s">
        <v>115</v>
      </c>
      <c r="C74" s="14" t="s">
        <v>59</v>
      </c>
      <c r="D74" s="7" t="s">
        <v>43</v>
      </c>
      <c r="E74" s="13">
        <v>25000</v>
      </c>
      <c r="F74" s="12">
        <f>E74*2*2</f>
        <v>100000</v>
      </c>
      <c r="G74" s="13"/>
    </row>
    <row r="75" spans="1:7" s="1" customFormat="1" ht="20.25">
      <c r="A75" s="7">
        <v>17</v>
      </c>
      <c r="B75" s="14" t="s">
        <v>116</v>
      </c>
      <c r="C75" s="14" t="s">
        <v>69</v>
      </c>
      <c r="D75" s="7" t="s">
        <v>37</v>
      </c>
      <c r="E75" s="13">
        <v>39000</v>
      </c>
      <c r="F75" s="12">
        <f>E75*2*12</f>
        <v>936000</v>
      </c>
      <c r="G75" s="13"/>
    </row>
    <row r="76" spans="1:7" s="1" customFormat="1" ht="20.25">
      <c r="A76" s="7">
        <v>18</v>
      </c>
      <c r="B76" s="14" t="s">
        <v>117</v>
      </c>
      <c r="C76" s="14" t="s">
        <v>95</v>
      </c>
      <c r="D76" s="7" t="s">
        <v>43</v>
      </c>
      <c r="E76" s="21">
        <v>10000</v>
      </c>
      <c r="F76" s="12">
        <f>E76*2*2</f>
        <v>40000</v>
      </c>
      <c r="G76" s="9"/>
    </row>
    <row r="77" spans="1:7" s="1" customFormat="1" ht="20.25">
      <c r="A77" s="7">
        <v>19</v>
      </c>
      <c r="B77" s="14" t="s">
        <v>118</v>
      </c>
      <c r="C77" s="14" t="s">
        <v>95</v>
      </c>
      <c r="D77" s="7" t="s">
        <v>80</v>
      </c>
      <c r="E77" s="13">
        <v>20000</v>
      </c>
      <c r="F77" s="12">
        <f>E77*2*5</f>
        <v>200000</v>
      </c>
      <c r="G77" s="9"/>
    </row>
    <row r="78" spans="1:7" s="1" customFormat="1" ht="20.25">
      <c r="A78" s="7">
        <v>20</v>
      </c>
      <c r="B78" s="14" t="s">
        <v>119</v>
      </c>
      <c r="C78" s="14" t="s">
        <v>120</v>
      </c>
      <c r="D78" s="7" t="s">
        <v>43</v>
      </c>
      <c r="E78" s="13">
        <v>60000</v>
      </c>
      <c r="F78" s="12">
        <f>E78*2*2</f>
        <v>240000</v>
      </c>
      <c r="G78" s="9"/>
    </row>
    <row r="79" spans="1:7" s="1" customFormat="1" ht="20.25">
      <c r="A79" s="7">
        <v>21</v>
      </c>
      <c r="B79" s="14" t="s">
        <v>121</v>
      </c>
      <c r="C79" s="14" t="s">
        <v>95</v>
      </c>
      <c r="D79" s="7" t="s">
        <v>80</v>
      </c>
      <c r="E79" s="13">
        <v>125000</v>
      </c>
      <c r="F79" s="12">
        <f>E79*2*5</f>
        <v>1250000</v>
      </c>
      <c r="G79" s="9"/>
    </row>
    <row r="80" spans="1:7" s="1" customFormat="1" ht="20.25">
      <c r="A80" s="7">
        <v>22</v>
      </c>
      <c r="B80" s="14" t="s">
        <v>122</v>
      </c>
      <c r="C80" s="14" t="s">
        <v>69</v>
      </c>
      <c r="D80" s="7" t="s">
        <v>82</v>
      </c>
      <c r="E80" s="13">
        <v>15000</v>
      </c>
      <c r="F80" s="12">
        <f>E80*2*6</f>
        <v>180000</v>
      </c>
      <c r="G80" s="9"/>
    </row>
    <row r="81" spans="1:7" s="1" customFormat="1" ht="20.25">
      <c r="A81" s="7">
        <v>23</v>
      </c>
      <c r="B81" s="14" t="s">
        <v>123</v>
      </c>
      <c r="C81" s="14" t="s">
        <v>69</v>
      </c>
      <c r="D81" s="7" t="s">
        <v>82</v>
      </c>
      <c r="E81" s="13">
        <v>15000</v>
      </c>
      <c r="F81" s="12">
        <f>E81*2*6</f>
        <v>180000</v>
      </c>
      <c r="G81" s="9"/>
    </row>
    <row r="82" spans="1:7" s="1" customFormat="1" ht="20.25">
      <c r="A82" s="7">
        <v>24</v>
      </c>
      <c r="B82" s="14" t="s">
        <v>124</v>
      </c>
      <c r="C82" s="14" t="s">
        <v>69</v>
      </c>
      <c r="D82" s="7" t="s">
        <v>82</v>
      </c>
      <c r="E82" s="13">
        <v>40000</v>
      </c>
      <c r="F82" s="12">
        <f>E82*2*6</f>
        <v>480000</v>
      </c>
      <c r="G82" s="9"/>
    </row>
    <row r="83" spans="1:7" s="1" customFormat="1" ht="20.25">
      <c r="A83" s="7">
        <v>25</v>
      </c>
      <c r="B83" s="14" t="s">
        <v>125</v>
      </c>
      <c r="C83" s="14" t="s">
        <v>69</v>
      </c>
      <c r="D83" s="7" t="s">
        <v>82</v>
      </c>
      <c r="E83" s="13">
        <v>10000</v>
      </c>
      <c r="F83" s="12">
        <f>E83*2*6</f>
        <v>120000</v>
      </c>
      <c r="G83" s="9"/>
    </row>
    <row r="84" spans="1:7" s="1" customFormat="1" ht="20.25">
      <c r="A84" s="7">
        <v>26</v>
      </c>
      <c r="B84" s="14" t="s">
        <v>126</v>
      </c>
      <c r="C84" s="14" t="s">
        <v>69</v>
      </c>
      <c r="D84" s="7" t="s">
        <v>99</v>
      </c>
      <c r="E84" s="13">
        <v>10000</v>
      </c>
      <c r="F84" s="12">
        <f>E84*2*4</f>
        <v>80000</v>
      </c>
      <c r="G84" s="9"/>
    </row>
    <row r="85" spans="1:7" s="1" customFormat="1" ht="20.25">
      <c r="A85" s="7">
        <v>27</v>
      </c>
      <c r="B85" s="14" t="s">
        <v>127</v>
      </c>
      <c r="C85" s="14" t="s">
        <v>59</v>
      </c>
      <c r="D85" s="7" t="s">
        <v>99</v>
      </c>
      <c r="E85" s="13">
        <v>35000</v>
      </c>
      <c r="F85" s="12">
        <f>E85*2*4</f>
        <v>280000</v>
      </c>
      <c r="G85" s="9"/>
    </row>
    <row r="86" spans="1:7" s="1" customFormat="1" ht="20.25">
      <c r="A86" s="7">
        <v>28</v>
      </c>
      <c r="B86" s="14" t="s">
        <v>128</v>
      </c>
      <c r="C86" s="14" t="s">
        <v>69</v>
      </c>
      <c r="D86" s="7" t="s">
        <v>80</v>
      </c>
      <c r="E86" s="13">
        <v>30000</v>
      </c>
      <c r="F86" s="12">
        <f>E86*2*5</f>
        <v>300000</v>
      </c>
      <c r="G86" s="9"/>
    </row>
    <row r="87" spans="1:7" s="1" customFormat="1" ht="20.25">
      <c r="A87" s="7">
        <v>29</v>
      </c>
      <c r="B87" s="14" t="s">
        <v>129</v>
      </c>
      <c r="C87" s="14" t="s">
        <v>69</v>
      </c>
      <c r="D87" s="7" t="s">
        <v>80</v>
      </c>
      <c r="E87" s="13">
        <v>30000</v>
      </c>
      <c r="F87" s="12">
        <f>E87*2*5</f>
        <v>300000</v>
      </c>
      <c r="G87" s="9"/>
    </row>
    <row r="88" spans="1:7" s="1" customFormat="1" ht="20.25">
      <c r="A88" s="7">
        <v>30</v>
      </c>
      <c r="B88" s="14" t="s">
        <v>130</v>
      </c>
      <c r="C88" s="14" t="s">
        <v>69</v>
      </c>
      <c r="D88" s="7" t="s">
        <v>80</v>
      </c>
      <c r="E88" s="13">
        <v>25000</v>
      </c>
      <c r="F88" s="12">
        <f>E88*2*5</f>
        <v>250000</v>
      </c>
      <c r="G88" s="9"/>
    </row>
    <row r="89" spans="1:7" s="1" customFormat="1" ht="20.25">
      <c r="A89" s="7">
        <v>31</v>
      </c>
      <c r="B89" s="14" t="s">
        <v>131</v>
      </c>
      <c r="C89" s="14" t="s">
        <v>120</v>
      </c>
      <c r="D89" s="7" t="s">
        <v>43</v>
      </c>
      <c r="E89" s="13">
        <v>45000</v>
      </c>
      <c r="F89" s="12">
        <f>E89*2*2</f>
        <v>180000</v>
      </c>
      <c r="G89" s="9"/>
    </row>
    <row r="90" spans="1:7" s="1" customFormat="1" ht="20.25">
      <c r="A90" s="7">
        <v>32</v>
      </c>
      <c r="B90" s="14" t="s">
        <v>132</v>
      </c>
      <c r="C90" s="14" t="s">
        <v>69</v>
      </c>
      <c r="D90" s="7" t="s">
        <v>80</v>
      </c>
      <c r="E90" s="13">
        <v>9000</v>
      </c>
      <c r="F90" s="12">
        <f>E90*2*5</f>
        <v>90000</v>
      </c>
      <c r="G90" s="9"/>
    </row>
    <row r="91" spans="1:7" s="1" customFormat="1" ht="20.25">
      <c r="A91" s="7">
        <v>33</v>
      </c>
      <c r="B91" s="14" t="s">
        <v>133</v>
      </c>
      <c r="C91" s="14" t="s">
        <v>120</v>
      </c>
      <c r="D91" s="23" t="s">
        <v>43</v>
      </c>
      <c r="E91" s="13">
        <v>38000</v>
      </c>
      <c r="F91" s="12">
        <f>E91*2*2</f>
        <v>152000</v>
      </c>
      <c r="G91" s="9"/>
    </row>
    <row r="92" spans="1:7" s="1" customFormat="1" ht="20.25">
      <c r="A92" s="7">
        <v>34</v>
      </c>
      <c r="B92" s="14" t="s">
        <v>134</v>
      </c>
      <c r="C92" s="14" t="s">
        <v>95</v>
      </c>
      <c r="D92" s="7" t="s">
        <v>96</v>
      </c>
      <c r="E92" s="13">
        <v>5000</v>
      </c>
      <c r="F92" s="12">
        <f>E92*2*15</f>
        <v>150000</v>
      </c>
      <c r="G92" s="9"/>
    </row>
    <row r="93" spans="1:7" s="1" customFormat="1" ht="20.25">
      <c r="A93" s="7">
        <v>35</v>
      </c>
      <c r="B93" s="14" t="s">
        <v>135</v>
      </c>
      <c r="C93" s="14" t="s">
        <v>59</v>
      </c>
      <c r="D93" s="7" t="s">
        <v>28</v>
      </c>
      <c r="E93" s="13">
        <v>179000</v>
      </c>
      <c r="F93" s="12">
        <f>E93*2*3</f>
        <v>1074000</v>
      </c>
      <c r="G93" s="9"/>
    </row>
    <row r="94" spans="1:7" s="1" customFormat="1" ht="20.25">
      <c r="A94" s="7">
        <v>36</v>
      </c>
      <c r="B94" s="14" t="s">
        <v>136</v>
      </c>
      <c r="C94" s="14" t="s">
        <v>137</v>
      </c>
      <c r="D94" s="7" t="s">
        <v>80</v>
      </c>
      <c r="E94" s="13">
        <v>70000</v>
      </c>
      <c r="F94" s="12">
        <f>E94*2*5</f>
        <v>700000</v>
      </c>
      <c r="G94" s="9"/>
    </row>
    <row r="95" spans="1:7" s="1" customFormat="1" ht="20.25">
      <c r="A95" s="7">
        <v>37</v>
      </c>
      <c r="B95" s="14" t="s">
        <v>138</v>
      </c>
      <c r="C95" s="14" t="s">
        <v>137</v>
      </c>
      <c r="D95" s="7" t="s">
        <v>80</v>
      </c>
      <c r="E95" s="13">
        <v>125000</v>
      </c>
      <c r="F95" s="12">
        <f>E95*2*5</f>
        <v>1250000</v>
      </c>
      <c r="G95" s="9"/>
    </row>
    <row r="96" spans="1:7" s="1" customFormat="1" ht="20.25">
      <c r="A96" s="7">
        <v>38</v>
      </c>
      <c r="B96" s="14" t="s">
        <v>139</v>
      </c>
      <c r="C96" s="14" t="s">
        <v>69</v>
      </c>
      <c r="D96" s="7" t="s">
        <v>80</v>
      </c>
      <c r="E96" s="13">
        <v>35000</v>
      </c>
      <c r="F96" s="12">
        <f>E96*2*5</f>
        <v>350000</v>
      </c>
      <c r="G96" s="9"/>
    </row>
    <row r="97" spans="1:7" s="1" customFormat="1" ht="20.25">
      <c r="A97" s="7">
        <v>39</v>
      </c>
      <c r="B97" s="14" t="s">
        <v>140</v>
      </c>
      <c r="C97" s="14" t="s">
        <v>69</v>
      </c>
      <c r="D97" s="7" t="s">
        <v>80</v>
      </c>
      <c r="E97" s="13">
        <v>30000</v>
      </c>
      <c r="F97" s="12">
        <f>E97*2*5</f>
        <v>300000</v>
      </c>
      <c r="G97" s="9"/>
    </row>
    <row r="98" spans="1:7" s="1" customFormat="1" ht="20.25">
      <c r="A98" s="7">
        <v>40</v>
      </c>
      <c r="B98" s="14" t="s">
        <v>141</v>
      </c>
      <c r="C98" s="14" t="s">
        <v>69</v>
      </c>
      <c r="D98" s="7" t="s">
        <v>80</v>
      </c>
      <c r="E98" s="13">
        <v>49000</v>
      </c>
      <c r="F98" s="12">
        <f>E98*2*5</f>
        <v>490000</v>
      </c>
      <c r="G98" s="9"/>
    </row>
    <row r="99" spans="1:7" s="1" customFormat="1" ht="20.25">
      <c r="A99" s="7">
        <v>41</v>
      </c>
      <c r="B99" s="14" t="s">
        <v>142</v>
      </c>
      <c r="C99" s="14" t="s">
        <v>59</v>
      </c>
      <c r="D99" s="7" t="s">
        <v>60</v>
      </c>
      <c r="E99" s="13">
        <v>179000</v>
      </c>
      <c r="F99" s="12">
        <f>E99*2*1</f>
        <v>358000</v>
      </c>
      <c r="G99" s="9"/>
    </row>
    <row r="100" spans="1:7" s="1" customFormat="1" ht="20.25">
      <c r="A100" s="7">
        <v>42</v>
      </c>
      <c r="B100" s="14" t="s">
        <v>143</v>
      </c>
      <c r="C100" s="14" t="s">
        <v>59</v>
      </c>
      <c r="D100" s="7" t="s">
        <v>60</v>
      </c>
      <c r="E100" s="13">
        <v>35000</v>
      </c>
      <c r="F100" s="12">
        <f>E100*2*1</f>
        <v>70000</v>
      </c>
      <c r="G100" s="9"/>
    </row>
    <row r="101" spans="1:7" s="1" customFormat="1" ht="20.25">
      <c r="A101" s="7">
        <v>43</v>
      </c>
      <c r="B101" s="14" t="s">
        <v>144</v>
      </c>
      <c r="C101" s="14" t="s">
        <v>111</v>
      </c>
      <c r="D101" s="7" t="s">
        <v>80</v>
      </c>
      <c r="E101" s="13">
        <v>25000</v>
      </c>
      <c r="F101" s="12">
        <f>E101*2*5</f>
        <v>250000</v>
      </c>
      <c r="G101" s="9"/>
    </row>
    <row r="102" spans="1:7" s="1" customFormat="1" ht="20.25">
      <c r="A102" s="7">
        <v>44</v>
      </c>
      <c r="B102" s="14" t="s">
        <v>145</v>
      </c>
      <c r="C102" s="14" t="s">
        <v>69</v>
      </c>
      <c r="D102" s="7" t="s">
        <v>28</v>
      </c>
      <c r="E102" s="13">
        <v>149000</v>
      </c>
      <c r="F102" s="12">
        <f>E102*2*3</f>
        <v>894000</v>
      </c>
      <c r="G102" s="9"/>
    </row>
    <row r="103" spans="1:7" s="1" customFormat="1" ht="20.25">
      <c r="A103" s="7">
        <v>45</v>
      </c>
      <c r="B103" s="14" t="s">
        <v>146</v>
      </c>
      <c r="C103" s="14" t="s">
        <v>108</v>
      </c>
      <c r="D103" s="7" t="s">
        <v>99</v>
      </c>
      <c r="E103" s="13">
        <v>200000</v>
      </c>
      <c r="F103" s="12">
        <f>E103*2*4</f>
        <v>1600000</v>
      </c>
      <c r="G103" s="9"/>
    </row>
    <row r="104" spans="1:7" s="1" customFormat="1" ht="20.25">
      <c r="A104" s="7">
        <v>46</v>
      </c>
      <c r="B104" s="19" t="s">
        <v>147</v>
      </c>
      <c r="C104" s="14" t="s">
        <v>93</v>
      </c>
      <c r="D104" s="7" t="s">
        <v>80</v>
      </c>
      <c r="E104" s="13">
        <v>69000</v>
      </c>
      <c r="F104" s="12">
        <f t="shared" ref="F104:F109" si="1">E104*2*5</f>
        <v>690000</v>
      </c>
      <c r="G104" s="9"/>
    </row>
    <row r="105" spans="1:7" s="1" customFormat="1" ht="20.25">
      <c r="A105" s="7">
        <v>47</v>
      </c>
      <c r="B105" s="19" t="s">
        <v>148</v>
      </c>
      <c r="C105" s="14" t="s">
        <v>59</v>
      </c>
      <c r="D105" s="7" t="s">
        <v>80</v>
      </c>
      <c r="E105" s="13">
        <v>98000</v>
      </c>
      <c r="F105" s="12">
        <f t="shared" si="1"/>
        <v>980000</v>
      </c>
      <c r="G105" s="9"/>
    </row>
    <row r="106" spans="1:7" s="1" customFormat="1" ht="20.25">
      <c r="A106" s="7">
        <v>48</v>
      </c>
      <c r="B106" s="19" t="s">
        <v>149</v>
      </c>
      <c r="C106" s="14" t="s">
        <v>59</v>
      </c>
      <c r="D106" s="7" t="s">
        <v>80</v>
      </c>
      <c r="E106" s="13">
        <v>30000</v>
      </c>
      <c r="F106" s="12">
        <f t="shared" si="1"/>
        <v>300000</v>
      </c>
      <c r="G106" s="9"/>
    </row>
    <row r="107" spans="1:7" s="1" customFormat="1" ht="20.25">
      <c r="A107" s="7">
        <v>49</v>
      </c>
      <c r="B107" s="19" t="s">
        <v>150</v>
      </c>
      <c r="C107" s="14" t="s">
        <v>59</v>
      </c>
      <c r="D107" s="7" t="s">
        <v>80</v>
      </c>
      <c r="E107" s="13">
        <v>55000</v>
      </c>
      <c r="F107" s="12">
        <f t="shared" si="1"/>
        <v>550000</v>
      </c>
      <c r="G107" s="9"/>
    </row>
    <row r="108" spans="1:7" s="1" customFormat="1" ht="20.25">
      <c r="A108" s="7">
        <v>50</v>
      </c>
      <c r="B108" s="14" t="s">
        <v>151</v>
      </c>
      <c r="C108" s="14" t="s">
        <v>69</v>
      </c>
      <c r="D108" s="7" t="s">
        <v>80</v>
      </c>
      <c r="E108" s="13">
        <v>55000</v>
      </c>
      <c r="F108" s="12">
        <f t="shared" si="1"/>
        <v>550000</v>
      </c>
      <c r="G108" s="9"/>
    </row>
    <row r="109" spans="1:7" s="1" customFormat="1" ht="20.25">
      <c r="A109" s="7">
        <v>51</v>
      </c>
      <c r="B109" s="14" t="s">
        <v>152</v>
      </c>
      <c r="C109" s="14" t="s">
        <v>69</v>
      </c>
      <c r="D109" s="7" t="s">
        <v>80</v>
      </c>
      <c r="E109" s="13">
        <v>15000</v>
      </c>
      <c r="F109" s="12">
        <f t="shared" si="1"/>
        <v>150000</v>
      </c>
      <c r="G109" s="9"/>
    </row>
    <row r="110" spans="1:7" s="1" customFormat="1" ht="20.25">
      <c r="A110" s="7">
        <v>52</v>
      </c>
      <c r="B110" s="14" t="s">
        <v>153</v>
      </c>
      <c r="C110" s="14" t="s">
        <v>93</v>
      </c>
      <c r="D110" s="7" t="s">
        <v>43</v>
      </c>
      <c r="E110" s="13">
        <v>98000</v>
      </c>
      <c r="F110" s="12">
        <f>E110*2*2</f>
        <v>392000</v>
      </c>
      <c r="G110" s="9"/>
    </row>
    <row r="111" spans="1:7" s="1" customFormat="1" ht="20.25">
      <c r="A111" s="7">
        <v>53</v>
      </c>
      <c r="B111" s="14" t="s">
        <v>154</v>
      </c>
      <c r="C111" s="14" t="s">
        <v>69</v>
      </c>
      <c r="D111" s="7" t="s">
        <v>80</v>
      </c>
      <c r="E111" s="13">
        <v>29000</v>
      </c>
      <c r="F111" s="12">
        <f>E111*2*5</f>
        <v>290000</v>
      </c>
      <c r="G111" s="9"/>
    </row>
    <row r="112" spans="1:7" s="1" customFormat="1" ht="20.25">
      <c r="A112" s="7">
        <v>54</v>
      </c>
      <c r="B112" s="14" t="s">
        <v>155</v>
      </c>
      <c r="C112" s="14" t="s">
        <v>156</v>
      </c>
      <c r="D112" s="7" t="s">
        <v>109</v>
      </c>
      <c r="E112" s="13">
        <v>15000</v>
      </c>
      <c r="F112" s="12">
        <f>E112*2*10</f>
        <v>300000</v>
      </c>
      <c r="G112" s="9"/>
    </row>
    <row r="113" spans="1:7" s="1" customFormat="1" ht="20.25">
      <c r="A113" s="7">
        <v>55</v>
      </c>
      <c r="B113" s="14" t="s">
        <v>157</v>
      </c>
      <c r="C113" s="14" t="s">
        <v>69</v>
      </c>
      <c r="D113" s="7" t="s">
        <v>82</v>
      </c>
      <c r="E113" s="13">
        <v>8000</v>
      </c>
      <c r="F113" s="12">
        <f>E113*2*6</f>
        <v>96000</v>
      </c>
      <c r="G113" s="9"/>
    </row>
    <row r="114" spans="1:7" s="1" customFormat="1" ht="20.25">
      <c r="A114" s="7">
        <v>56</v>
      </c>
      <c r="B114" s="14" t="s">
        <v>158</v>
      </c>
      <c r="C114" s="14" t="s">
        <v>159</v>
      </c>
      <c r="D114" s="7" t="s">
        <v>96</v>
      </c>
      <c r="E114" s="13">
        <v>15000</v>
      </c>
      <c r="F114" s="22">
        <f>E114*2*15</f>
        <v>450000</v>
      </c>
      <c r="G114" s="9"/>
    </row>
    <row r="115" spans="1:7" s="1" customFormat="1" ht="20.25">
      <c r="A115" s="7">
        <v>57</v>
      </c>
      <c r="B115" s="14" t="s">
        <v>160</v>
      </c>
      <c r="C115" s="14" t="s">
        <v>159</v>
      </c>
      <c r="D115" s="7" t="s">
        <v>96</v>
      </c>
      <c r="E115" s="13">
        <v>15000</v>
      </c>
      <c r="F115" s="12">
        <f>E115*2*15</f>
        <v>450000</v>
      </c>
      <c r="G115" s="9"/>
    </row>
    <row r="116" spans="1:7" s="1" customFormat="1" ht="20.25">
      <c r="A116" s="7">
        <v>58</v>
      </c>
      <c r="B116" s="14" t="s">
        <v>161</v>
      </c>
      <c r="C116" s="14" t="s">
        <v>69</v>
      </c>
      <c r="D116" s="7" t="s">
        <v>82</v>
      </c>
      <c r="E116" s="13">
        <v>5000</v>
      </c>
      <c r="F116" s="12">
        <f>E116*2*6</f>
        <v>60000</v>
      </c>
      <c r="G116" s="9"/>
    </row>
    <row r="117" spans="1:7" s="1" customFormat="1" ht="20.25">
      <c r="A117" s="7">
        <v>59</v>
      </c>
      <c r="B117" s="14" t="s">
        <v>162</v>
      </c>
      <c r="C117" s="14" t="s">
        <v>69</v>
      </c>
      <c r="D117" s="7" t="s">
        <v>82</v>
      </c>
      <c r="E117" s="13">
        <v>8000</v>
      </c>
      <c r="F117" s="12">
        <f>E117*2*6</f>
        <v>96000</v>
      </c>
      <c r="G117" s="9"/>
    </row>
    <row r="118" spans="1:7" s="1" customFormat="1" ht="20.25">
      <c r="A118" s="7">
        <v>60</v>
      </c>
      <c r="B118" s="14" t="s">
        <v>163</v>
      </c>
      <c r="C118" s="14" t="s">
        <v>69</v>
      </c>
      <c r="D118" s="7" t="s">
        <v>82</v>
      </c>
      <c r="E118" s="13">
        <v>55000</v>
      </c>
      <c r="F118" s="12">
        <f>E118*2*6</f>
        <v>660000</v>
      </c>
      <c r="G118" s="9"/>
    </row>
    <row r="119" spans="1:7" s="1" customFormat="1" ht="20.25">
      <c r="A119" s="7">
        <v>61</v>
      </c>
      <c r="B119" s="14" t="s">
        <v>164</v>
      </c>
      <c r="C119" s="14" t="s">
        <v>69</v>
      </c>
      <c r="D119" s="7" t="s">
        <v>82</v>
      </c>
      <c r="E119" s="13">
        <v>25000</v>
      </c>
      <c r="F119" s="12">
        <f>E119*2*6</f>
        <v>300000</v>
      </c>
      <c r="G119" s="9"/>
    </row>
    <row r="120" spans="1:7" s="1" customFormat="1" ht="20.25">
      <c r="A120" s="7">
        <v>62</v>
      </c>
      <c r="B120" s="14" t="s">
        <v>165</v>
      </c>
      <c r="C120" s="14" t="s">
        <v>108</v>
      </c>
      <c r="D120" s="7" t="s">
        <v>82</v>
      </c>
      <c r="E120" s="13">
        <v>15000</v>
      </c>
      <c r="F120" s="12">
        <f>E120*2*6</f>
        <v>180000</v>
      </c>
      <c r="G120" s="9"/>
    </row>
    <row r="121" spans="1:7" s="1" customFormat="1" ht="20.25">
      <c r="A121" s="7">
        <v>63</v>
      </c>
      <c r="B121" s="14" t="s">
        <v>166</v>
      </c>
      <c r="C121" s="14" t="s">
        <v>59</v>
      </c>
      <c r="D121" s="7" t="s">
        <v>80</v>
      </c>
      <c r="E121" s="13">
        <v>16000</v>
      </c>
      <c r="F121" s="12">
        <f t="shared" ref="F121:F123" si="2">E121*2*5</f>
        <v>160000</v>
      </c>
      <c r="G121" s="9"/>
    </row>
    <row r="122" spans="1:7" s="1" customFormat="1" ht="20.25">
      <c r="A122" s="7">
        <v>64</v>
      </c>
      <c r="B122" s="14" t="s">
        <v>167</v>
      </c>
      <c r="C122" s="14" t="s">
        <v>59</v>
      </c>
      <c r="D122" s="7" t="s">
        <v>80</v>
      </c>
      <c r="E122" s="13">
        <v>16000</v>
      </c>
      <c r="F122" s="12">
        <f t="shared" si="2"/>
        <v>160000</v>
      </c>
      <c r="G122" s="9"/>
    </row>
    <row r="123" spans="1:7" s="1" customFormat="1" ht="20.25">
      <c r="A123" s="7">
        <v>65</v>
      </c>
      <c r="B123" s="14" t="s">
        <v>168</v>
      </c>
      <c r="C123" s="14" t="s">
        <v>59</v>
      </c>
      <c r="D123" s="7" t="s">
        <v>80</v>
      </c>
      <c r="E123" s="13">
        <v>16000</v>
      </c>
      <c r="F123" s="12">
        <f t="shared" si="2"/>
        <v>160000</v>
      </c>
      <c r="G123" s="9"/>
    </row>
    <row r="124" spans="1:7" s="1" customFormat="1" ht="20.25">
      <c r="A124" s="7">
        <v>66</v>
      </c>
      <c r="B124" s="32" t="s">
        <v>169</v>
      </c>
      <c r="C124" s="32" t="s">
        <v>108</v>
      </c>
      <c r="D124" s="7" t="s">
        <v>82</v>
      </c>
      <c r="E124" s="13">
        <v>25000</v>
      </c>
      <c r="F124" s="12">
        <f>E124*2*6</f>
        <v>300000</v>
      </c>
      <c r="G124" s="9"/>
    </row>
    <row r="125" spans="1:7" s="1" customFormat="1" ht="20.25">
      <c r="A125" s="7">
        <v>67</v>
      </c>
      <c r="B125" s="9" t="s">
        <v>170</v>
      </c>
      <c r="C125" s="9" t="s">
        <v>69</v>
      </c>
      <c r="D125" s="7" t="s">
        <v>82</v>
      </c>
      <c r="E125" s="13">
        <v>5000</v>
      </c>
      <c r="F125" s="12">
        <f>E125*2*6</f>
        <v>60000</v>
      </c>
      <c r="G125" s="9"/>
    </row>
    <row r="126" spans="1:7" s="1" customFormat="1" ht="20.25">
      <c r="A126" s="5" t="s">
        <v>171</v>
      </c>
      <c r="B126" s="6" t="s">
        <v>172</v>
      </c>
      <c r="C126" s="6"/>
      <c r="D126" s="7"/>
      <c r="E126" s="13"/>
      <c r="F126" s="33">
        <f>F127+F128+F129+F130+F131</f>
        <v>510000</v>
      </c>
      <c r="G126" s="9"/>
    </row>
    <row r="127" spans="1:7" s="1" customFormat="1" ht="20.25">
      <c r="A127" s="7">
        <v>1</v>
      </c>
      <c r="B127" s="19" t="s">
        <v>107</v>
      </c>
      <c r="C127" s="19" t="s">
        <v>108</v>
      </c>
      <c r="D127" s="7" t="s">
        <v>43</v>
      </c>
      <c r="E127" s="13">
        <v>20000</v>
      </c>
      <c r="F127" s="12">
        <f>E127*2*2</f>
        <v>80000</v>
      </c>
      <c r="G127" s="9"/>
    </row>
    <row r="128" spans="1:7" s="1" customFormat="1" ht="20.25">
      <c r="A128" s="7">
        <v>2</v>
      </c>
      <c r="B128" s="19" t="s">
        <v>110</v>
      </c>
      <c r="C128" s="19" t="s">
        <v>111</v>
      </c>
      <c r="D128" s="7" t="s">
        <v>63</v>
      </c>
      <c r="E128" s="13">
        <v>5000</v>
      </c>
      <c r="F128" s="12">
        <f>E128*2*20</f>
        <v>200000</v>
      </c>
      <c r="G128" s="9"/>
    </row>
    <row r="129" spans="1:8" s="1" customFormat="1" ht="20.25">
      <c r="A129" s="7">
        <v>3</v>
      </c>
      <c r="B129" s="19" t="s">
        <v>115</v>
      </c>
      <c r="C129" s="19" t="s">
        <v>59</v>
      </c>
      <c r="D129" s="7" t="s">
        <v>43</v>
      </c>
      <c r="E129" s="13">
        <v>25000</v>
      </c>
      <c r="F129" s="12">
        <f>E129*2*2</f>
        <v>100000</v>
      </c>
      <c r="G129" s="9"/>
    </row>
    <row r="130" spans="1:8" s="1" customFormat="1" ht="20.25">
      <c r="A130" s="7">
        <v>4</v>
      </c>
      <c r="B130" s="19" t="s">
        <v>131</v>
      </c>
      <c r="C130" s="19" t="s">
        <v>120</v>
      </c>
      <c r="D130" s="7" t="s">
        <v>60</v>
      </c>
      <c r="E130" s="13">
        <v>45000</v>
      </c>
      <c r="F130" s="12">
        <f>E130*2*1</f>
        <v>90000</v>
      </c>
      <c r="G130" s="9"/>
    </row>
    <row r="131" spans="1:8" s="1" customFormat="1" ht="20.25">
      <c r="A131" s="7">
        <v>5</v>
      </c>
      <c r="B131" s="19" t="s">
        <v>173</v>
      </c>
      <c r="C131" s="19" t="s">
        <v>93</v>
      </c>
      <c r="D131" s="7" t="s">
        <v>60</v>
      </c>
      <c r="E131" s="13">
        <v>20000</v>
      </c>
      <c r="F131" s="12">
        <f>E131*2*1</f>
        <v>40000</v>
      </c>
      <c r="G131" s="9"/>
    </row>
    <row r="132" spans="1:8" s="1" customFormat="1" ht="22.5">
      <c r="A132" s="5"/>
      <c r="B132" s="5" t="s">
        <v>174</v>
      </c>
      <c r="C132" s="5"/>
      <c r="D132" s="6"/>
      <c r="E132" s="16"/>
      <c r="F132" s="18">
        <f>F13+F23+F36+F58+F126</f>
        <v>214470000</v>
      </c>
      <c r="G132" s="9"/>
    </row>
    <row r="133" spans="1:8" s="1" customFormat="1" ht="18.75">
      <c r="A133" s="34"/>
      <c r="B133" s="34"/>
      <c r="C133" s="34"/>
      <c r="D133" s="34"/>
      <c r="E133" s="34"/>
      <c r="F133" s="34"/>
      <c r="H133" s="35"/>
    </row>
    <row r="134" spans="1:8" s="1" customFormat="1" ht="21" customHeight="1">
      <c r="A134" s="36" t="s">
        <v>175</v>
      </c>
      <c r="B134" s="36"/>
      <c r="C134" s="36"/>
      <c r="D134" s="36"/>
      <c r="E134" s="36"/>
      <c r="H134" s="35"/>
    </row>
    <row r="135" spans="1:8" s="1" customFormat="1" ht="15" customHeight="1">
      <c r="A135" s="36"/>
      <c r="B135" s="36"/>
      <c r="C135" s="36"/>
      <c r="D135" s="36"/>
      <c r="E135" s="36"/>
      <c r="H135" s="35"/>
    </row>
    <row r="136" spans="1:8" s="1" customFormat="1" ht="18" customHeight="1">
      <c r="A136" s="42" t="s">
        <v>176</v>
      </c>
      <c r="B136" s="42"/>
      <c r="C136" s="42"/>
      <c r="D136" s="42"/>
      <c r="E136" s="42"/>
      <c r="F136" s="42"/>
      <c r="G136" s="42"/>
      <c r="H136" s="35"/>
    </row>
    <row r="137" spans="1:8" s="1" customFormat="1" ht="18.75">
      <c r="A137" s="34"/>
      <c r="B137" s="34"/>
      <c r="C137" s="34"/>
      <c r="D137" s="34"/>
      <c r="E137" s="34"/>
      <c r="F137" s="34"/>
      <c r="H137" s="35"/>
    </row>
    <row r="138" spans="1:8" s="1" customFormat="1" ht="9.75" customHeight="1">
      <c r="H138" s="35"/>
    </row>
    <row r="139" spans="1:8" s="38" customFormat="1" ht="18.75">
      <c r="A139" s="1"/>
      <c r="B139" s="1"/>
      <c r="C139" s="1"/>
      <c r="D139" s="1"/>
      <c r="E139" s="1"/>
      <c r="F139" s="1"/>
      <c r="G139" s="1"/>
      <c r="H139" s="37"/>
    </row>
    <row r="140" spans="1:8" s="1" customFormat="1" ht="18.75">
      <c r="H140" s="35"/>
    </row>
    <row r="141" spans="1:8" s="1" customFormat="1" ht="18.75">
      <c r="H141" s="35"/>
    </row>
    <row r="142" spans="1:8" s="1" customFormat="1" ht="18.75">
      <c r="H142" s="35"/>
    </row>
    <row r="143" spans="1:8" s="1" customFormat="1" ht="18.75">
      <c r="H143" s="35"/>
    </row>
    <row r="144" spans="1:8" s="1" customFormat="1" ht="18.75">
      <c r="H144" s="35"/>
    </row>
    <row r="145" spans="2:8" s="1" customFormat="1" ht="23.25">
      <c r="B145" s="31"/>
      <c r="H145" s="35"/>
    </row>
    <row r="146" spans="2:8" s="1" customFormat="1" ht="18.75">
      <c r="H146" s="35"/>
    </row>
    <row r="147" spans="2:8" s="1" customFormat="1" ht="18.75">
      <c r="H147" s="35"/>
    </row>
    <row r="148" spans="2:8" s="1" customFormat="1" ht="18.75">
      <c r="H148" s="35"/>
    </row>
    <row r="149" spans="2:8" s="1" customFormat="1" ht="18.75">
      <c r="H149" s="35"/>
    </row>
    <row r="150" spans="2:8" s="1" customFormat="1" ht="18.75">
      <c r="H150" s="35"/>
    </row>
    <row r="151" spans="2:8" s="1" customFormat="1" ht="18.75">
      <c r="H151" s="35"/>
    </row>
    <row r="152" spans="2:8" s="1" customFormat="1" ht="18.75">
      <c r="H152" s="35"/>
    </row>
    <row r="153" spans="2:8" s="1" customFormat="1" ht="18.75">
      <c r="H153" s="35"/>
    </row>
    <row r="154" spans="2:8" s="1" customFormat="1" ht="18.75">
      <c r="H154" s="35"/>
    </row>
    <row r="155" spans="2:8" s="1" customFormat="1" ht="18.75">
      <c r="H155" s="35"/>
    </row>
    <row r="156" spans="2:8" s="1" customFormat="1" ht="18.75">
      <c r="H156" s="35"/>
    </row>
    <row r="157" spans="2:8" s="1" customFormat="1" ht="18.75">
      <c r="H157" s="35"/>
    </row>
    <row r="158" spans="2:8" s="1" customFormat="1" ht="18.75">
      <c r="H158" s="35"/>
    </row>
    <row r="159" spans="2:8" s="1" customFormat="1" ht="18.75">
      <c r="H159" s="35"/>
    </row>
    <row r="160" spans="2:8" s="1" customFormat="1" ht="18.75">
      <c r="H160" s="35"/>
    </row>
    <row r="161" spans="8:8" s="1" customFormat="1" ht="18.75">
      <c r="H161" s="35"/>
    </row>
    <row r="162" spans="8:8" s="1" customFormat="1" ht="18.75">
      <c r="H162" s="35"/>
    </row>
    <row r="163" spans="8:8" s="1" customFormat="1" ht="18.75">
      <c r="H163" s="35"/>
    </row>
    <row r="164" spans="8:8" s="1" customFormat="1" ht="18.75">
      <c r="H164" s="35"/>
    </row>
    <row r="165" spans="8:8" s="1" customFormat="1" ht="18.75">
      <c r="H165" s="35"/>
    </row>
    <row r="166" spans="8:8" s="1" customFormat="1" ht="18.75">
      <c r="H166" s="35"/>
    </row>
    <row r="167" spans="8:8" s="1" customFormat="1" ht="18.75">
      <c r="H167" s="35"/>
    </row>
    <row r="168" spans="8:8" s="1" customFormat="1" ht="18.75">
      <c r="H168" s="35"/>
    </row>
    <row r="169" spans="8:8" s="1" customFormat="1" ht="18.75">
      <c r="H169" s="35"/>
    </row>
    <row r="170" spans="8:8" s="1" customFormat="1" ht="18.75">
      <c r="H170" s="35"/>
    </row>
    <row r="171" spans="8:8" s="1" customFormat="1" ht="18.75">
      <c r="H171" s="35"/>
    </row>
    <row r="172" spans="8:8" s="1" customFormat="1" ht="18.75">
      <c r="H172" s="35"/>
    </row>
    <row r="173" spans="8:8" s="1" customFormat="1" ht="18.75">
      <c r="H173" s="35"/>
    </row>
    <row r="174" spans="8:8" s="1" customFormat="1" ht="18.75">
      <c r="H174" s="35"/>
    </row>
    <row r="175" spans="8:8" s="1" customFormat="1" ht="18.75">
      <c r="H175" s="35"/>
    </row>
    <row r="176" spans="8:8" s="1" customFormat="1" ht="18.75">
      <c r="H176" s="35"/>
    </row>
    <row r="177" spans="1:8" s="1" customFormat="1" ht="18.75">
      <c r="H177" s="35"/>
    </row>
    <row r="178" spans="1:8" s="1" customFormat="1" ht="18.75">
      <c r="H178" s="35"/>
    </row>
    <row r="179" spans="1:8" s="1" customFormat="1" ht="18.75">
      <c r="H179" s="35"/>
    </row>
    <row r="180" spans="1:8" s="38" customFormat="1" ht="18.75">
      <c r="A180" s="1"/>
      <c r="B180" s="1"/>
      <c r="C180" s="1"/>
      <c r="D180" s="1"/>
      <c r="E180" s="1"/>
      <c r="F180" s="1"/>
      <c r="G180" s="1"/>
      <c r="H180" s="37"/>
    </row>
    <row r="181" spans="1:8" s="1" customFormat="1" ht="18.75">
      <c r="H181" s="35"/>
    </row>
    <row r="182" spans="1:8" s="1" customFormat="1" ht="18.75">
      <c r="H182" s="35"/>
    </row>
    <row r="183" spans="1:8" s="1" customFormat="1" ht="18.75">
      <c r="H183" s="35"/>
    </row>
    <row r="184" spans="1:8" s="1" customFormat="1" ht="18.75">
      <c r="H184" s="35"/>
    </row>
    <row r="185" spans="1:8" s="1" customFormat="1" ht="18.75">
      <c r="H185" s="35"/>
    </row>
    <row r="186" spans="1:8" s="1" customFormat="1" ht="18.75">
      <c r="H186" s="35"/>
    </row>
    <row r="187" spans="1:8" s="1" customFormat="1" ht="18.75">
      <c r="H187" s="35"/>
    </row>
    <row r="188" spans="1:8" s="1" customFormat="1" ht="18.75">
      <c r="H188" s="35"/>
    </row>
    <row r="189" spans="1:8" s="1" customFormat="1" ht="18.75">
      <c r="H189" s="35"/>
    </row>
    <row r="190" spans="1:8" s="1" customFormat="1" ht="18.75">
      <c r="H190" s="35"/>
    </row>
    <row r="191" spans="1:8" s="1" customFormat="1" ht="18.75">
      <c r="H191" s="35"/>
    </row>
    <row r="192" spans="1:8" s="1" customFormat="1" ht="18.75">
      <c r="H192" s="35"/>
    </row>
    <row r="193" spans="1:8" s="1" customFormat="1" ht="18.75">
      <c r="H193" s="35"/>
    </row>
    <row r="194" spans="1:8" s="1" customFormat="1" ht="18.75">
      <c r="H194" s="35"/>
    </row>
    <row r="195" spans="1:8" s="1" customFormat="1" ht="18.75">
      <c r="H195" s="35"/>
    </row>
    <row r="196" spans="1:8" s="1" customFormat="1" ht="18.75">
      <c r="H196" s="35"/>
    </row>
    <row r="197" spans="1:8" s="1" customFormat="1" ht="18.75">
      <c r="H197" s="35"/>
    </row>
    <row r="198" spans="1:8" s="1" customFormat="1" ht="18.75">
      <c r="H198" s="35"/>
    </row>
    <row r="199" spans="1:8" s="1" customFormat="1" ht="18.75">
      <c r="H199" s="35"/>
    </row>
    <row r="200" spans="1:8" s="1" customFormat="1" ht="18.75">
      <c r="H200" s="35"/>
    </row>
    <row r="201" spans="1:8" s="1" customFormat="1" ht="18.75">
      <c r="A201"/>
      <c r="B201"/>
      <c r="C201"/>
      <c r="D201"/>
      <c r="E201"/>
      <c r="F201"/>
      <c r="G201"/>
      <c r="H201" s="35"/>
    </row>
    <row r="202" spans="1:8" s="1" customFormat="1" ht="18.75">
      <c r="A202"/>
      <c r="B202"/>
      <c r="C202"/>
      <c r="D202"/>
      <c r="E202"/>
      <c r="F202"/>
      <c r="G202"/>
      <c r="H202" s="35"/>
    </row>
    <row r="203" spans="1:8" s="1" customFormat="1" ht="18.75">
      <c r="A203"/>
      <c r="B203"/>
      <c r="C203"/>
      <c r="D203"/>
      <c r="E203"/>
      <c r="F203"/>
      <c r="G203"/>
      <c r="H203" s="35"/>
    </row>
    <row r="204" spans="1:8" s="1" customFormat="1" ht="18.75">
      <c r="A204"/>
      <c r="B204"/>
      <c r="C204"/>
      <c r="D204"/>
      <c r="E204"/>
      <c r="F204"/>
      <c r="G204"/>
      <c r="H204" s="35"/>
    </row>
    <row r="205" spans="1:8" s="1" customFormat="1" ht="18.75">
      <c r="A205"/>
      <c r="B205"/>
      <c r="C205"/>
      <c r="D205"/>
      <c r="E205"/>
      <c r="F205"/>
      <c r="G205"/>
      <c r="H205" s="35"/>
    </row>
    <row r="206" spans="1:8" s="1" customFormat="1" ht="18.75">
      <c r="A206"/>
      <c r="B206"/>
      <c r="C206"/>
      <c r="D206"/>
      <c r="E206"/>
      <c r="F206"/>
      <c r="G206"/>
      <c r="H206" s="35"/>
    </row>
    <row r="207" spans="1:8" s="1" customFormat="1" ht="18.75">
      <c r="A207"/>
      <c r="B207"/>
      <c r="C207"/>
      <c r="D207"/>
      <c r="E207"/>
      <c r="F207"/>
      <c r="G207"/>
      <c r="H207" s="35"/>
    </row>
    <row r="208" spans="1:8" s="1" customFormat="1" ht="18.75">
      <c r="A208"/>
      <c r="B208"/>
      <c r="C208"/>
      <c r="D208"/>
      <c r="E208"/>
      <c r="F208"/>
      <c r="G208"/>
      <c r="H208" s="35"/>
    </row>
    <row r="209" spans="1:8" s="1" customFormat="1" ht="18.75">
      <c r="A209"/>
      <c r="B209"/>
      <c r="C209"/>
      <c r="D209"/>
      <c r="E209"/>
      <c r="F209"/>
      <c r="G209"/>
      <c r="H209" s="35"/>
    </row>
    <row r="210" spans="1:8" s="1" customFormat="1" ht="18.75">
      <c r="A210"/>
      <c r="B210"/>
      <c r="C210"/>
      <c r="D210"/>
      <c r="E210"/>
      <c r="F210"/>
      <c r="G210"/>
      <c r="H210" s="35"/>
    </row>
    <row r="211" spans="1:8" s="1" customFormat="1" ht="18.75">
      <c r="A211"/>
      <c r="B211"/>
      <c r="C211"/>
      <c r="D211"/>
      <c r="E211"/>
      <c r="F211"/>
      <c r="G211"/>
      <c r="H211" s="35"/>
    </row>
    <row r="212" spans="1:8" s="1" customFormat="1" ht="18.75">
      <c r="A212"/>
      <c r="B212"/>
      <c r="C212"/>
      <c r="D212"/>
      <c r="E212"/>
      <c r="F212"/>
      <c r="G212"/>
      <c r="H212" s="35"/>
    </row>
    <row r="213" spans="1:8" s="1" customFormat="1" ht="18.75">
      <c r="A213"/>
      <c r="B213"/>
      <c r="C213"/>
      <c r="D213"/>
      <c r="E213"/>
      <c r="F213"/>
      <c r="G213"/>
      <c r="H213" s="35"/>
    </row>
    <row r="214" spans="1:8" s="1" customFormat="1" ht="18.75">
      <c r="A214"/>
      <c r="B214"/>
      <c r="C214"/>
      <c r="D214"/>
      <c r="E214"/>
      <c r="F214"/>
      <c r="G214"/>
      <c r="H214" s="35"/>
    </row>
    <row r="215" spans="1:8" s="1" customFormat="1" ht="18.75">
      <c r="A215"/>
      <c r="B215"/>
      <c r="C215"/>
      <c r="D215"/>
      <c r="E215"/>
      <c r="F215"/>
      <c r="G215"/>
      <c r="H215" s="35"/>
    </row>
    <row r="216" spans="1:8" s="1" customFormat="1" ht="18.75">
      <c r="A216"/>
      <c r="B216"/>
      <c r="C216"/>
      <c r="D216"/>
      <c r="E216"/>
      <c r="F216"/>
      <c r="G216"/>
      <c r="H216" s="35"/>
    </row>
    <row r="217" spans="1:8" s="1" customFormat="1" ht="18.75">
      <c r="A217"/>
      <c r="B217"/>
      <c r="C217"/>
      <c r="D217"/>
      <c r="E217"/>
      <c r="F217"/>
      <c r="G217"/>
      <c r="H217" s="35"/>
    </row>
    <row r="218" spans="1:8" s="1" customFormat="1" ht="18.75">
      <c r="A218"/>
      <c r="B218"/>
      <c r="C218"/>
      <c r="D218"/>
      <c r="E218"/>
      <c r="F218"/>
      <c r="G218"/>
      <c r="H218" s="35"/>
    </row>
    <row r="219" spans="1:8" s="1" customFormat="1" ht="18.75">
      <c r="A219"/>
      <c r="B219"/>
      <c r="C219"/>
      <c r="D219"/>
      <c r="E219"/>
      <c r="F219"/>
      <c r="G219"/>
      <c r="H219" s="35"/>
    </row>
    <row r="220" spans="1:8" s="1" customFormat="1" ht="18.75">
      <c r="A220"/>
      <c r="B220"/>
      <c r="C220"/>
      <c r="D220"/>
      <c r="E220"/>
      <c r="F220"/>
      <c r="G220"/>
      <c r="H220" s="35"/>
    </row>
    <row r="221" spans="1:8" s="1" customFormat="1" ht="18.75">
      <c r="A221"/>
      <c r="B221"/>
      <c r="C221"/>
      <c r="D221"/>
      <c r="E221"/>
      <c r="F221"/>
      <c r="G221"/>
      <c r="H221" s="35"/>
    </row>
    <row r="222" spans="1:8" s="1" customFormat="1" ht="18.75">
      <c r="A222"/>
      <c r="B222"/>
      <c r="C222"/>
      <c r="D222"/>
      <c r="E222"/>
      <c r="F222"/>
      <c r="G222"/>
      <c r="H222" s="35"/>
    </row>
    <row r="223" spans="1:8" s="1" customFormat="1" ht="18.75">
      <c r="A223"/>
      <c r="B223"/>
      <c r="C223"/>
      <c r="D223"/>
      <c r="E223"/>
      <c r="F223"/>
      <c r="G223"/>
      <c r="H223" s="35"/>
    </row>
    <row r="224" spans="1:8" s="1" customFormat="1" ht="18.75">
      <c r="A224"/>
      <c r="B224"/>
      <c r="C224"/>
      <c r="D224"/>
      <c r="E224"/>
      <c r="F224"/>
      <c r="G224"/>
      <c r="H224" s="35"/>
    </row>
    <row r="225" spans="1:8" s="1" customFormat="1" ht="18.75">
      <c r="A225"/>
      <c r="B225"/>
      <c r="C225"/>
      <c r="D225"/>
      <c r="E225"/>
      <c r="F225"/>
      <c r="G225"/>
      <c r="H225" s="35"/>
    </row>
    <row r="226" spans="1:8" s="1" customFormat="1" ht="18.75">
      <c r="A226"/>
      <c r="B226"/>
      <c r="C226"/>
      <c r="D226"/>
      <c r="E226"/>
      <c r="F226"/>
      <c r="G226"/>
      <c r="H226" s="35"/>
    </row>
  </sheetData>
  <mergeCells count="6">
    <mergeCell ref="A136:G136"/>
    <mergeCell ref="A6:G6"/>
    <mergeCell ref="A7:G7"/>
    <mergeCell ref="A8:B8"/>
    <mergeCell ref="A10:F10"/>
    <mergeCell ref="A11:F11"/>
  </mergeCells>
  <pageMargins left="0.19685039370078741" right="0.19685039370078741" top="0.39370078740157483" bottom="0.39370078740157483" header="0.31496062992125984" footer="0.31496062992125984"/>
  <pageSetup paperSize="9" orientation="portrait" verticalDpi="0" r:id="rId1"/>
  <legacyDrawing r:id="rId2"/>
  <oleObjects>
    <oleObject progId="PBrush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phongsavanh IT</cp:lastModifiedBy>
  <dcterms:created xsi:type="dcterms:W3CDTF">2017-04-19T09:06:46Z</dcterms:created>
  <dcterms:modified xsi:type="dcterms:W3CDTF">2017-04-24T02:36:25Z</dcterms:modified>
</cp:coreProperties>
</file>