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embeddings/oleObject3.bin" ContentType="application/vnd.openxmlformats-officedocument.oleObject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01. Project\ETL\1. Planing Data\TSSR\Louangphrabang\LB_(39xSites)\"/>
    </mc:Choice>
  </mc:AlternateContent>
  <bookViews>
    <workbookView xWindow="480" yWindow="3720" windowWidth="5580" windowHeight="1356" tabRatio="888" firstSheet="2" activeTab="4"/>
  </bookViews>
  <sheets>
    <sheet name="Checklist" sheetId="86" state="hidden" r:id="rId1"/>
    <sheet name="Cover" sheetId="91" r:id="rId2"/>
    <sheet name="A.General information" sheetId="77" r:id="rId3"/>
    <sheet name="B.Power" sheetId="90" r:id="rId4"/>
    <sheet name="C.Antenna &amp; RRU information" sheetId="78" r:id="rId5"/>
    <sheet name="D.Panoramic &amp; Obstacle" sheetId="80" r:id="rId6"/>
    <sheet name="E.Site Photo" sheetId="82" r:id="rId7"/>
    <sheet name="F.Antenna &amp; RRU Photo" sheetId="84" r:id="rId8"/>
    <sheet name="G.Drawing" sheetId="85" r:id="rId9"/>
    <sheet name="H.BOQ" sheetId="93" r:id="rId10"/>
    <sheet name="物料清单" sheetId="94" state="hidden" r:id="rId11"/>
    <sheet name="I.Dismantle List" sheetId="95" r:id="rId12"/>
    <sheet name="Tranmission" sheetId="17" state="hidden" r:id="rId13"/>
    <sheet name="3.LoS Survey" sheetId="18" state="hidden" r:id="rId14"/>
    <sheet name="Indoor Solution" sheetId="8" state="hidden" r:id="rId15"/>
    <sheet name="Outdoor RT Solution" sheetId="5" state="hidden" r:id="rId16"/>
    <sheet name="Outdoor GF Solution" sheetId="3" state="hidden" r:id="rId17"/>
  </sheets>
  <externalReferences>
    <externalReference r:id="rId18"/>
  </externalReferences>
  <definedNames>
    <definedName name="AlarmExisting" localSheetId="3">#REF!</definedName>
    <definedName name="AlarmExisting" localSheetId="6">#REF!</definedName>
    <definedName name="AlarmExisting" localSheetId="7">#REF!</definedName>
    <definedName name="AlarmExisting" localSheetId="8">#REF!</definedName>
    <definedName name="AlarmExisting" localSheetId="11">#REF!</definedName>
    <definedName name="AlarmExisting">#REF!</definedName>
    <definedName name="AlarmNew" localSheetId="3">#REF!</definedName>
    <definedName name="AlarmNew" localSheetId="6">#REF!</definedName>
    <definedName name="AlarmNew" localSheetId="7">#REF!</definedName>
    <definedName name="AlarmNew" localSheetId="8">#REF!</definedName>
    <definedName name="AlarmNew" localSheetId="11">#REF!</definedName>
    <definedName name="AlarmNew">#REF!</definedName>
    <definedName name="ALtype" localSheetId="3">#REF!</definedName>
    <definedName name="ALtype" localSheetId="6">#REF!</definedName>
    <definedName name="ALtype" localSheetId="7">#REF!</definedName>
    <definedName name="ALtype" localSheetId="8">#REF!</definedName>
    <definedName name="ALtype" localSheetId="11">#REF!</definedName>
    <definedName name="ALtype">#REF!</definedName>
    <definedName name="Antenna" localSheetId="3">#REF!</definedName>
    <definedName name="Antenna" localSheetId="4">#REF!</definedName>
    <definedName name="Antenna" localSheetId="5">#REF!</definedName>
    <definedName name="Antenna" localSheetId="6">#REF!</definedName>
    <definedName name="Antenna" localSheetId="7">#REF!</definedName>
    <definedName name="Antenna" localSheetId="8">#REF!</definedName>
    <definedName name="Antenna" localSheetId="11">#REF!</definedName>
    <definedName name="Antenna">#REF!</definedName>
    <definedName name="Count" localSheetId="3">COUNTIF(#REF!,#REF!)</definedName>
    <definedName name="Count" localSheetId="5">COUNTIF('[1]Scenario Config'!$A:$A,'[1]Schematic Diagram'!$C$15)</definedName>
    <definedName name="Count" localSheetId="6">COUNTIF(#REF!,#REF!)</definedName>
    <definedName name="Count" localSheetId="7">COUNTIF(#REF!,#REF!)</definedName>
    <definedName name="Count" localSheetId="8">COUNTIF(#REF!,#REF!)</definedName>
    <definedName name="Count" localSheetId="11">COUNTIF(#REF!,#REF!)</definedName>
    <definedName name="Count">COUNTIF(#REF!,#REF!)</definedName>
    <definedName name="dd" localSheetId="3">#REF!</definedName>
    <definedName name="dd" localSheetId="6">#REF!</definedName>
    <definedName name="dd" localSheetId="7">#REF!</definedName>
    <definedName name="dd" localSheetId="8">#REF!</definedName>
    <definedName name="dd" localSheetId="11">#REF!</definedName>
    <definedName name="dd">#REF!</definedName>
    <definedName name="hthtrhgrgf" localSheetId="3">#REF!</definedName>
    <definedName name="hthtrhgrgf" localSheetId="6">#REF!</definedName>
    <definedName name="hthtrhgrgf" localSheetId="7">#REF!</definedName>
    <definedName name="hthtrhgrgf" localSheetId="8">#REF!</definedName>
    <definedName name="hthtrhgrgf" localSheetId="11">#REF!</definedName>
    <definedName name="hthtrhgrgf">#REF!</definedName>
    <definedName name="IBC_A" localSheetId="2">#REF!</definedName>
    <definedName name="IBC_A" localSheetId="3">#REF!</definedName>
    <definedName name="IBC_A" localSheetId="4">#REF!</definedName>
    <definedName name="IBC_A" localSheetId="5">'[1]Scenario Config'!#REF!</definedName>
    <definedName name="IBC_A" localSheetId="6">#REF!</definedName>
    <definedName name="IBC_A" localSheetId="7">#REF!</definedName>
    <definedName name="IBC_A" localSheetId="8">#REF!</definedName>
    <definedName name="IBC_A" localSheetId="11">#REF!</definedName>
    <definedName name="IBC_A">#REF!</definedName>
    <definedName name="IBC_B" localSheetId="2">#REF!</definedName>
    <definedName name="IBC_B" localSheetId="3">#REF!</definedName>
    <definedName name="IBC_B" localSheetId="4">#REF!</definedName>
    <definedName name="IBC_B" localSheetId="5">'[1]Scenario Config'!#REF!</definedName>
    <definedName name="IBC_B" localSheetId="6">#REF!</definedName>
    <definedName name="IBC_B" localSheetId="7">#REF!</definedName>
    <definedName name="IBC_B" localSheetId="8">#REF!</definedName>
    <definedName name="IBC_B" localSheetId="11">#REF!</definedName>
    <definedName name="IBC_B">#REF!</definedName>
    <definedName name="IBC_C" localSheetId="2">#REF!</definedName>
    <definedName name="IBC_C" localSheetId="3">#REF!</definedName>
    <definedName name="IBC_C" localSheetId="4">#REF!</definedName>
    <definedName name="IBC_C" localSheetId="5">'[1]Scenario Config'!#REF!</definedName>
    <definedName name="IBC_C" localSheetId="6">#REF!</definedName>
    <definedName name="IBC_C" localSheetId="7">#REF!</definedName>
    <definedName name="IBC_C" localSheetId="8">#REF!</definedName>
    <definedName name="IBC_C" localSheetId="11">#REF!</definedName>
    <definedName name="IBC_C">#REF!</definedName>
    <definedName name="LIST" localSheetId="3">OFFSET(#REF!,1,0,COUNTA(#REF!)-1,1)</definedName>
    <definedName name="LIST" localSheetId="5">OFFSET('[1]Scenario Config'!$A$1,1,0,COUNTA('[1]Scenario Config'!$A:$A)-1,1)</definedName>
    <definedName name="LIST" localSheetId="6">OFFSET(#REF!,1,0,COUNTA(#REF!)-1,1)</definedName>
    <definedName name="LIST" localSheetId="7">OFFSET(#REF!,1,0,COUNTA(#REF!)-1,1)</definedName>
    <definedName name="LIST" localSheetId="8">OFFSET(#REF!,1,0,COUNTA(#REF!)-1,1)</definedName>
    <definedName name="LIST" localSheetId="11">OFFSET(#REF!,1,0,COUNTA(#REF!)-1,1)</definedName>
    <definedName name="LIST">OFFSET(#REF!,1,0,COUNTA(#REF!)-1,1)</definedName>
    <definedName name="NA" localSheetId="3">OFFSET(#REF!,1,0,1,1)</definedName>
    <definedName name="NA" localSheetId="5">OFFSET('[1]Scenario Config'!$B$120,1,0,1,1)</definedName>
    <definedName name="NA" localSheetId="6">OFFSET(#REF!,1,0,1,1)</definedName>
    <definedName name="NA" localSheetId="7">OFFSET(#REF!,1,0,1,1)</definedName>
    <definedName name="NA" localSheetId="8">OFFSET(#REF!,1,0,1,1)</definedName>
    <definedName name="NA" localSheetId="11">OFFSET(#REF!,1,0,1,1)</definedName>
    <definedName name="NA">OFFSET(#REF!,1,0,1,1)</definedName>
    <definedName name="Notconnected" localSheetId="3">#REF!</definedName>
    <definedName name="Notconnected" localSheetId="6">#REF!</definedName>
    <definedName name="Notconnected" localSheetId="7">#REF!</definedName>
    <definedName name="Notconnected" localSheetId="8">#REF!</definedName>
    <definedName name="Notconnected" localSheetId="11">#REF!</definedName>
    <definedName name="Notconnected">#REF!</definedName>
    <definedName name="PHOTOSELECT" localSheetId="2">INDEX(#REF!,MATCH(#REF!,#REF!,0))</definedName>
    <definedName name="PHOTOSELECT" localSheetId="3">INDEX(#REF!,MATCH(#REF!,#REF!,0))</definedName>
    <definedName name="PHOTOSELECT" localSheetId="4">INDEX(#REF!,MATCH(#REF!,#REF!,0))</definedName>
    <definedName name="PHOTOSELECT" localSheetId="5">INDEX('[1]Scenario Config'!#REF!,MATCH('[1]Schematic Diagram'!$P$18:$Q$18,'[1]Scenario Config'!#REF!,0))</definedName>
    <definedName name="PHOTOSELECT" localSheetId="6">INDEX(#REF!,MATCH(#REF!,#REF!,0))</definedName>
    <definedName name="PHOTOSELECT" localSheetId="7">INDEX(#REF!,MATCH(#REF!,#REF!,0))</definedName>
    <definedName name="PHOTOSELECT" localSheetId="8">INDEX(#REF!,MATCH(#REF!,#REF!,0))</definedName>
    <definedName name="PHOTOSELECT" localSheetId="11">INDEX(#REF!,MATCH(#REF!,#REF!,0))</definedName>
    <definedName name="PHOTOSELECT">INDEX(#REF!,MATCH(#REF!,#REF!,0))</definedName>
    <definedName name="_xlnm.Print_Area" localSheetId="13">'3.LoS Survey'!$A$1:$P$297</definedName>
    <definedName name="_xlnm.Print_Area" localSheetId="2">'A.General information'!$A$1:$M$56</definedName>
    <definedName name="_xlnm.Print_Area" localSheetId="3">B.Power!$A$1:$M$156</definedName>
    <definedName name="_xlnm.Print_Area" localSheetId="4">'C.Antenna &amp; RRU information'!$A$1:$L$116</definedName>
    <definedName name="_xlnm.Print_Area" localSheetId="1">Cover!$A$1:$AL$29</definedName>
    <definedName name="_xlnm.Print_Area" localSheetId="5">'D.Panoramic &amp; Obstacle'!$A$1:$R$73</definedName>
    <definedName name="_xlnm.Print_Area" localSheetId="6">'E.Site Photo'!$A$1:$P$73</definedName>
    <definedName name="_xlnm.Print_Area" localSheetId="7">'F.Antenna &amp; RRU Photo'!$A$1:$N$604</definedName>
    <definedName name="_xlnm.Print_Area" localSheetId="8">G.Drawing!$A$1:$N$241</definedName>
    <definedName name="_xlnm.Print_Area" localSheetId="9">H.BOQ!$A$1:$O$49</definedName>
    <definedName name="_xlnm.Print_Area" localSheetId="11">'I.Dismantle List'!$A$1:$O$36</definedName>
    <definedName name="ScenarioPHOTO" localSheetId="3">INDIRECT(#REF!)</definedName>
    <definedName name="ScenarioPHOTO" localSheetId="5">INDIRECT('[1]Schematic Diagram'!$P$18:$Q$18)</definedName>
    <definedName name="ScenarioPHOTO" localSheetId="6">INDIRECT(#REF!)</definedName>
    <definedName name="ScenarioPHOTO" localSheetId="7">INDIRECT(#REF!)</definedName>
    <definedName name="ScenarioPHOTO" localSheetId="8">INDIRECT(#REF!)</definedName>
    <definedName name="ScenarioPHOTO" localSheetId="11">INDIRECT(#REF!)</definedName>
    <definedName name="ScenarioPHOTO">INDIRECT(#REF!)</definedName>
    <definedName name="SmartKit" localSheetId="2">OFFSET(#REF!,MATCH(#REF!,LIST,0)-1,0,1,1)</definedName>
    <definedName name="SmartKit" localSheetId="3">OFFSET(#REF!,MATCH(#REF!,B.Power!LIST,0)-1,0,1,1)</definedName>
    <definedName name="SmartKit" localSheetId="4">OFFSET(#REF!,MATCH(#REF!,LIST,0)-1,0,1,1)</definedName>
    <definedName name="SmartKit" localSheetId="1">OFFSET(#REF!,MATCH(#REF!,LIST,0)-1,0,1,1)</definedName>
    <definedName name="SmartKit" localSheetId="5">OFFSET('[1]Scenario Config'!$B$2,MATCH('[1]Schematic Diagram'!$C$15,'D.Panoramic &amp; Obstacle'!LIST,0)-1,0,1,1)</definedName>
    <definedName name="SmartKit" localSheetId="6">OFFSET(#REF!,MATCH(#REF!,'E.Site Photo'!LIST,0)-1,0,1,1)</definedName>
    <definedName name="SmartKit" localSheetId="7">OFFSET(#REF!,MATCH(#REF!,'F.Antenna &amp; RRU Photo'!LIST,0)-1,0,1,1)</definedName>
    <definedName name="SmartKit" localSheetId="8">OFFSET(#REF!,MATCH(#REF!,G.Drawing!LIST,0)-1,0,1,1)</definedName>
    <definedName name="SmartKit" localSheetId="11">OFFSET(#REF!,MATCH(#REF!,'I.Dismantle List'!LIST,0)-1,0,1,1)</definedName>
    <definedName name="SmartKit">OFFSET(#REF!,MATCH(#REF!,LIST,0)-1,0,1,1)</definedName>
    <definedName name="SmartKit2" localSheetId="3">OFFSET(#REF!,IF(COUNTIF(#REF!,#REF!)&gt;0,MATCH(#REF!,#REF!,0)-1,305),0,1,1)</definedName>
    <definedName name="SmartKit2" localSheetId="5">OFFSET('[1]Scenario Config'!$B$2,IF(COUNTIF('[1]Scenario Config'!$A:$A,'[1]Schematic Diagram'!$C$15)&gt;0,MATCH('[1]Schematic Diagram'!$C$15,'[1]Scenario Config'!$A$2:$A$120,0)-1,305),0,1,1)</definedName>
    <definedName name="SmartKit2" localSheetId="6">OFFSET(#REF!,IF(COUNTIF(#REF!,#REF!)&gt;0,MATCH(#REF!,#REF!,0)-1,305),0,1,1)</definedName>
    <definedName name="SmartKit2" localSheetId="7">OFFSET(#REF!,IF(COUNTIF(#REF!,#REF!)&gt;0,MATCH(#REF!,#REF!,0)-1,305),0,1,1)</definedName>
    <definedName name="SmartKit2" localSheetId="8">OFFSET(#REF!,IF(COUNTIF(#REF!,#REF!)&gt;0,MATCH(#REF!,#REF!,0)-1,305),0,1,1)</definedName>
    <definedName name="SmartKit2" localSheetId="11">OFFSET(#REF!,IF(COUNTIF(#REF!,#REF!)&gt;0,MATCH(#REF!,#REF!,0)-1,305),0,1,1)</definedName>
    <definedName name="SmartKit2">OFFSET(#REF!,IF(COUNTIF(#REF!,#REF!)&gt;0,MATCH(#REF!,#REF!,0)-1,305),0,1,1)</definedName>
    <definedName name="SmartKit3" localSheetId="2">OFFSET(#REF!,(IF(ISNA(MATCH(#REF!,LIST,0)),"350",MATCH(#REF!,LIST,0)-1)),0,1,1)</definedName>
    <definedName name="SmartKit3" localSheetId="3">OFFSET(#REF!,(IF(ISNA(MATCH(#REF!,B.Power!LIST,0)),"350",MATCH(#REF!,B.Power!LIST,0)-1)),0,1,1)</definedName>
    <definedName name="SmartKit3" localSheetId="4">OFFSET(#REF!,(IF(ISNA(MATCH(#REF!,LIST,0)),"350",MATCH(#REF!,LIST,0)-1)),0,1,1)</definedName>
    <definedName name="SmartKit3" localSheetId="1">OFFSET(#REF!,(IF(ISNA(MATCH(#REF!,LIST,0)),"350",MATCH(#REF!,LIST,0)-1)),0,1,1)</definedName>
    <definedName name="SmartKit3" localSheetId="5">OFFSET('[1]Scenario Config'!$B$2,(IF(ISNA(MATCH('[1]Schematic Diagram'!$C$15,'D.Panoramic &amp; Obstacle'!LIST,0)),"305",MATCH('[1]Schematic Diagram'!$C$15,'D.Panoramic &amp; Obstacle'!LIST,0)-1)),0,1,1)</definedName>
    <definedName name="SmartKit3" localSheetId="6">OFFSET(#REF!,(IF(ISNA(MATCH(#REF!,'E.Site Photo'!LIST,0)),"350",MATCH(#REF!,'E.Site Photo'!LIST,0)-1)),0,1,1)</definedName>
    <definedName name="SmartKit3" localSheetId="7">OFFSET(#REF!,(IF(ISNA(MATCH(#REF!,'F.Antenna &amp; RRU Photo'!LIST,0)),"350",MATCH(#REF!,'F.Antenna &amp; RRU Photo'!LIST,0)-1)),0,1,1)</definedName>
    <definedName name="SmartKit3" localSheetId="8">OFFSET(#REF!,(IF(ISNA(MATCH(#REF!,G.Drawing!LIST,0)),"350",MATCH(#REF!,G.Drawing!LIST,0)-1)),0,1,1)</definedName>
    <definedName name="SmartKit3" localSheetId="11">OFFSET(#REF!,(IF(ISNA(MATCH(#REF!,'I.Dismantle List'!LIST,0)),"350",MATCH(#REF!,'I.Dismantle List'!LIST,0)-1)),0,1,1)</definedName>
    <definedName name="SmartKit3">OFFSET(#REF!,(IF(ISNA(MATCH(#REF!,LIST,0)),"350",MATCH(#REF!,LIST,0)-1)),0,1,1)</definedName>
  </definedNames>
  <calcPr calcId="152511" concurrentCalc="0"/>
</workbook>
</file>

<file path=xl/calcChain.xml><?xml version="1.0" encoding="utf-8"?>
<calcChain xmlns="http://schemas.openxmlformats.org/spreadsheetml/2006/main">
  <c r="I99" i="78" l="1"/>
  <c r="J15" i="77"/>
  <c r="L38" i="93"/>
  <c r="M85" i="94"/>
  <c r="L39" i="93"/>
  <c r="M86" i="94"/>
  <c r="L34" i="93"/>
  <c r="L33" i="93"/>
  <c r="L28" i="93"/>
  <c r="L27" i="93"/>
  <c r="M58" i="94"/>
  <c r="L29" i="93"/>
  <c r="M72" i="94"/>
  <c r="L30" i="93"/>
  <c r="L32" i="93"/>
  <c r="L31" i="93"/>
  <c r="M74" i="94"/>
  <c r="L22" i="93"/>
  <c r="L26" i="93"/>
  <c r="M55" i="94"/>
  <c r="L10" i="93"/>
  <c r="L11" i="93"/>
  <c r="M4" i="94"/>
  <c r="L23" i="93"/>
  <c r="K456" i="84"/>
  <c r="H7" i="95"/>
  <c r="I7" i="93"/>
  <c r="M97" i="94"/>
  <c r="M95" i="94"/>
  <c r="M96" i="94"/>
  <c r="M94" i="94"/>
  <c r="M93" i="94"/>
  <c r="M91" i="94"/>
  <c r="M90" i="94"/>
  <c r="M89" i="94"/>
  <c r="M88" i="94"/>
  <c r="M87" i="94"/>
  <c r="J86" i="94"/>
  <c r="M83" i="94"/>
  <c r="M84" i="94"/>
  <c r="J83" i="94"/>
  <c r="M81" i="94"/>
  <c r="M82" i="94"/>
  <c r="J81" i="94"/>
  <c r="M76" i="94"/>
  <c r="M80" i="94"/>
  <c r="M75" i="94"/>
  <c r="M73" i="94"/>
  <c r="J71" i="94"/>
  <c r="J70" i="94"/>
  <c r="J69" i="94"/>
  <c r="J68" i="94"/>
  <c r="J67" i="94"/>
  <c r="J66" i="94"/>
  <c r="M65" i="94"/>
  <c r="J65" i="94"/>
  <c r="J64" i="94"/>
  <c r="J63" i="94"/>
  <c r="J62" i="94"/>
  <c r="J61" i="94"/>
  <c r="J60" i="94"/>
  <c r="J59" i="94"/>
  <c r="J58" i="94"/>
  <c r="J57" i="94"/>
  <c r="J56" i="94"/>
  <c r="J54" i="94"/>
  <c r="J53" i="94"/>
  <c r="M50" i="94"/>
  <c r="J49" i="94"/>
  <c r="J48" i="94"/>
  <c r="J47" i="94"/>
  <c r="J46" i="94"/>
  <c r="M38" i="94"/>
  <c r="J37" i="94"/>
  <c r="M36" i="94"/>
  <c r="J36" i="94"/>
  <c r="J35" i="94"/>
  <c r="M34" i="94"/>
  <c r="J34" i="94"/>
  <c r="J33" i="94"/>
  <c r="M32" i="94"/>
  <c r="J32" i="94"/>
  <c r="J31" i="94"/>
  <c r="M30" i="94"/>
  <c r="J30" i="94"/>
  <c r="J29" i="94"/>
  <c r="J28" i="94"/>
  <c r="J27" i="94"/>
  <c r="J26" i="94"/>
  <c r="J25" i="94"/>
  <c r="J24" i="94"/>
  <c r="M23" i="94"/>
  <c r="J23" i="94"/>
  <c r="J22" i="94"/>
  <c r="J21" i="94"/>
  <c r="J20" i="94"/>
  <c r="J19" i="94"/>
  <c r="J18" i="94"/>
  <c r="J17" i="94"/>
  <c r="M16" i="94"/>
  <c r="J16" i="94"/>
  <c r="M15" i="94"/>
  <c r="M40" i="94"/>
  <c r="M13" i="94"/>
  <c r="J11" i="94"/>
  <c r="J10" i="94"/>
  <c r="J9" i="94"/>
  <c r="J8" i="94"/>
  <c r="J7" i="94"/>
  <c r="J6" i="94"/>
  <c r="M5" i="94"/>
  <c r="M6" i="94"/>
  <c r="M12" i="94"/>
  <c r="M42" i="94"/>
  <c r="M8" i="94"/>
  <c r="M39" i="94"/>
  <c r="M53" i="94"/>
  <c r="H7" i="85"/>
  <c r="H7" i="84"/>
  <c r="H303" i="84"/>
  <c r="H534" i="84"/>
  <c r="I7" i="82"/>
  <c r="J8" i="80"/>
  <c r="G7" i="78"/>
  <c r="H7" i="90"/>
  <c r="H64" i="90"/>
  <c r="H122" i="90"/>
  <c r="H167" i="85"/>
  <c r="H81" i="84"/>
  <c r="G64" i="78"/>
  <c r="H87" i="85"/>
  <c r="H451" i="84"/>
  <c r="M117" i="18"/>
  <c r="K117" i="18"/>
  <c r="I7" i="17"/>
  <c r="M56" i="94"/>
  <c r="M78" i="94"/>
  <c r="M77" i="94"/>
  <c r="L25" i="93"/>
  <c r="M52" i="94"/>
  <c r="M43" i="94"/>
  <c r="M44" i="94"/>
  <c r="L24" i="93"/>
  <c r="M51" i="94"/>
  <c r="H229" i="84"/>
  <c r="H155" i="84"/>
  <c r="H377" i="84"/>
  <c r="L45" i="93"/>
  <c r="M92" i="94"/>
  <c r="M3" i="94"/>
</calcChain>
</file>

<file path=xl/sharedStrings.xml><?xml version="1.0" encoding="utf-8"?>
<sst xmlns="http://schemas.openxmlformats.org/spreadsheetml/2006/main" count="1690" uniqueCount="1076">
  <si>
    <t xml:space="preserve"> </t>
  </si>
  <si>
    <t>NA</t>
  </si>
  <si>
    <t>a. Location anear beam of the rooftop (try not to put foundation in the center of the building slab).</t>
    <phoneticPr fontId="0" type="noConversion"/>
  </si>
  <si>
    <t>b. Cable ladder (if needed) shall be less than 3m.</t>
    <phoneticPr fontId="0" type="noConversion"/>
  </si>
  <si>
    <t>2. Concrete foundation and steel part will be delivered to site, subcontractors shall do the installation follow the design on site.</t>
    <phoneticPr fontId="0" type="noConversion"/>
  </si>
  <si>
    <t>3. Excavate and backfill shall be done properly in case the foundation is not stable during storm.</t>
    <phoneticPr fontId="0" type="noConversion"/>
  </si>
  <si>
    <t>2. Foundation position shall be chosen follow below principles:</t>
    <phoneticPr fontId="0" type="noConversion"/>
  </si>
  <si>
    <r>
      <t>Technical Site Survey Report</t>
    </r>
    <r>
      <rPr>
        <b/>
        <sz val="10"/>
        <rFont val="Arial"/>
        <family val="2"/>
      </rPr>
      <t xml:space="preserve">
VNM 3G Project</t>
    </r>
  </si>
  <si>
    <t>Site ID/Mã số địa điểm:</t>
  </si>
  <si>
    <t>Longtitude</t>
  </si>
  <si>
    <t>Latitude</t>
  </si>
  <si>
    <t>Site Address/Địa chỉ:</t>
  </si>
  <si>
    <t>No.</t>
  </si>
  <si>
    <t>Remark / Ghi chú:</t>
  </si>
  <si>
    <t>1. This solution is for oudoor rooftop sites</t>
  </si>
  <si>
    <t>Yes</t>
  </si>
  <si>
    <t>1. This solution is for  groundbase sites</t>
    <phoneticPr fontId="0" type="noConversion"/>
  </si>
  <si>
    <t>1. This solution is for all sites</t>
    <phoneticPr fontId="27" type="noConversion"/>
  </si>
  <si>
    <t>Vendor logo</t>
  </si>
  <si>
    <t>D3. Site Layout Drawing for Tranmission rack</t>
  </si>
  <si>
    <t>Azimuth / Góc phương vị
A:B</t>
  </si>
  <si>
    <t>Height/Độ cao(m)
A:B</t>
  </si>
  <si>
    <t>Size/cỡ(m)
A:B</t>
  </si>
  <si>
    <t>Site B</t>
  </si>
  <si>
    <t>Site A</t>
  </si>
  <si>
    <t>New Mw Link/Tuyến Viba mới</t>
  </si>
  <si>
    <t>New Mw Antenna information(If have)/ Thông tin ăngten Mw mới(nếu có)</t>
  </si>
  <si>
    <t>Remark for transmission:</t>
  </si>
  <si>
    <t>Single Length of Network Cable from BBU to Transmission / Độ dài của sợi cáp mạng từ BBU đến thiết bị truyền dẫn (m).</t>
  </si>
  <si>
    <t>Optical transmission from ODF to switch ready or not? / Cáp quang truyền dẫn giữa ODF và switch đã có chưa?</t>
  </si>
  <si>
    <t>Single Length of Optical Fiber to switch / Độ dài của một sợi cáp quang từ tủ NodeB đến switch (m).</t>
  </si>
  <si>
    <t>FE quang</t>
  </si>
  <si>
    <t>Type of switch port? Loại cổng Switch có thể cung cấp (GE/FE)</t>
  </si>
  <si>
    <t>Single Length of Optical Fiber to ODF / Độ dài của một sợi dây nhảy quang từ tủ NodeB đến ODF (m).</t>
  </si>
  <si>
    <t>FC</t>
  </si>
  <si>
    <t>Connector Type of ODF/Loại đầu cắm của ODF</t>
  </si>
  <si>
    <t>ODF ready or not? Đã có ODF ở trạm chưa?</t>
  </si>
  <si>
    <t>ODF</t>
  </si>
  <si>
    <t>3G transmission will connect to switch directly or via ODF? Truyền dẫn 3G sẽ đấu thẳng vào switch hay qua ODF?</t>
  </si>
  <si>
    <t>120Ohm</t>
  </si>
  <si>
    <t xml:space="preserve">DDF type (120/ 75 Ohm) in case using E1 / Loại phiến DDF </t>
  </si>
  <si>
    <t>Single Length of E1 cable to DDF / Độ dài của dây luồng E1 đến phiến DDF (m).</t>
  </si>
  <si>
    <t>E1 Number / Số lượng luồng E1</t>
  </si>
  <si>
    <t>E1</t>
  </si>
  <si>
    <t>Type of Transmission / Loại truyền dẫn</t>
  </si>
  <si>
    <t>Transmission ready or not? / Đã có truyền dẫn chưa?</t>
  </si>
  <si>
    <t>1. Existing Transmisson Information/Thông tin truyền dẫn đang dùng</t>
  </si>
  <si>
    <t>Date/Ngày:</t>
  </si>
  <si>
    <t>Landlord Tel/ ĐT chủ nhà:</t>
  </si>
  <si>
    <t>Landlord Name/Chủ nhà:</t>
  </si>
  <si>
    <t>Current equipment:</t>
  </si>
  <si>
    <t>Site type/ Loại trạm:</t>
  </si>
  <si>
    <t>Tower type/ Loại cột:</t>
  </si>
  <si>
    <t>124150-124279</t>
  </si>
  <si>
    <t>MW link</t>
  </si>
  <si>
    <t>Path profile</t>
  </si>
  <si>
    <t>Ảnh vật chắn hiện tại</t>
  </si>
  <si>
    <t>Thông tin vật chắn (Núi hoặc toà nhà hoặc cây…)</t>
  </si>
  <si>
    <t>tọa độ 4: 21.051390; 105.777073</t>
  </si>
  <si>
    <t>tọa độ 3: 21.051400; 105.78116</t>
  </si>
  <si>
    <t>tọa độ 2: 21.049007; 105.777191</t>
  </si>
  <si>
    <t>tọa độ 1: 21.049017; 105.781042</t>
  </si>
  <si>
    <t>Map of link</t>
  </si>
  <si>
    <t>330 Dec</t>
  </si>
  <si>
    <t>300 Dec</t>
  </si>
  <si>
    <t>270 Dec</t>
  </si>
  <si>
    <t>240 Dec</t>
  </si>
  <si>
    <t>210 Dec</t>
  </si>
  <si>
    <t>180 Dec</t>
  </si>
  <si>
    <t>150 Dec</t>
  </si>
  <si>
    <t>120 Dec</t>
  </si>
  <si>
    <t>90 Dec</t>
  </si>
  <si>
    <t>60 Dec</t>
  </si>
  <si>
    <t>30 Dec</t>
  </si>
  <si>
    <t>0 Dec</t>
  </si>
  <si>
    <t>Photo 360 at Far end</t>
  </si>
  <si>
    <t>Without Zoom</t>
  </si>
  <si>
    <t xml:space="preserve">LOS picture : </t>
  </si>
  <si>
    <t>With Zoom 500m-1000m</t>
  </si>
  <si>
    <t>Deg</t>
  </si>
  <si>
    <t>to</t>
  </si>
  <si>
    <t xml:space="preserve">From site </t>
  </si>
  <si>
    <t>0925421396</t>
  </si>
  <si>
    <t>Contact no:</t>
  </si>
  <si>
    <t>HTE</t>
  </si>
  <si>
    <t>Company :</t>
  </si>
  <si>
    <t>Phạm Duy Thắng</t>
  </si>
  <si>
    <t>Name of Surveyor(s) :</t>
  </si>
  <si>
    <t>(c) Photo and position of obstructions, (d)Path Profile with possible obstruction (based on terrain sampling)</t>
  </si>
  <si>
    <t xml:space="preserve">Enclosure:  (a)Photo of Site Location,  (b) Photo of the In-the-direction from Site A-to-B and from Site B-to-A (both Far End and  Near End Picture), </t>
  </si>
  <si>
    <t>b) Vẽ phác thảo sơ bộ vị trí lắp Indoor trong cabinet hoặc indoor room</t>
  </si>
  <si>
    <t>a) Vị trí lắp Cabinet, shelter dự kiến (vẽ ô chữ nhật tại mặt sàn dự kiến lắp indoor</t>
  </si>
  <si>
    <t xml:space="preserve"> (vị trí lắp Cabinet, tủ thiết bị trên nóc toà nhà hoặc mặt đất)</t>
  </si>
  <si>
    <t>Nếu là trạm mới thì Thêm ảnh vị trí lắp indoor nếu có</t>
  </si>
  <si>
    <t>Nếu là trạm có sẵn thì chụp như hình vẽ này</t>
  </si>
  <si>
    <t>Existing Indoor photo + new Transmission position</t>
  </si>
  <si>
    <t>Path Comments from this site to SITE B :</t>
  </si>
  <si>
    <t>Path Comments from this site to SITE A :</t>
  </si>
  <si>
    <t>Existing</t>
  </si>
  <si>
    <t>Grounding system</t>
  </si>
  <si>
    <t>Yes (See photo)</t>
  </si>
  <si>
    <t>Availble space :</t>
  </si>
  <si>
    <t>Availble space:</t>
  </si>
  <si>
    <t>8 cells 150 Ah</t>
  </si>
  <si>
    <t>Battery :</t>
  </si>
  <si>
    <t>4 cells 150 Ah</t>
  </si>
  <si>
    <t>Yes (02 spare 6A)</t>
  </si>
  <si>
    <t>CB (breaker) available</t>
  </si>
  <si>
    <t>Yes (02 spare 20A)</t>
  </si>
  <si>
    <t>V</t>
  </si>
  <si>
    <t>DC power available</t>
  </si>
  <si>
    <t>1 phase 220</t>
  </si>
  <si>
    <t>AC power available</t>
  </si>
  <si>
    <t>On existing 19" rack</t>
  </si>
  <si>
    <t>Indoor space:</t>
  </si>
  <si>
    <t>On Cable tray or Rack 19"</t>
  </si>
  <si>
    <t>m.</t>
  </si>
  <si>
    <t>Indoor Height from ground lever</t>
  </si>
  <si>
    <t>Outdoor</t>
  </si>
  <si>
    <t xml:space="preserve">Site Type:  </t>
  </si>
  <si>
    <t>Indoor</t>
  </si>
  <si>
    <t xml:space="preserve">Indoor Type:  </t>
  </si>
  <si>
    <t>2) Indoor information</t>
  </si>
  <si>
    <t>Dự kiến lắp antenn ở đâu</t>
  </si>
  <si>
    <t>Nếu là trạm mới thì Thêm ảnh vị trí lắp outdoor nếu có (vị trí lắp Cabinet, shelter, tủ thiết bị trên nóc toà nhà hoặc mặt đất)</t>
  </si>
  <si>
    <t>Nếu cột nóc nhà thêm ảnh chụp từ xa, thể hiện cả nhà mấy tầng và toàn bộ cột</t>
  </si>
  <si>
    <t>Path Comments from this site to SITE B :124150</t>
  </si>
  <si>
    <t>Path Comments from this site to SITE A :124279</t>
  </si>
  <si>
    <t>Hà Nội</t>
  </si>
  <si>
    <t>Survey Location :</t>
  </si>
  <si>
    <t>m</t>
  </si>
  <si>
    <t>Building Height:</t>
  </si>
  <si>
    <t>Tower Height :</t>
  </si>
  <si>
    <t>GMT-RT-15m</t>
  </si>
  <si>
    <t>Tower type :</t>
  </si>
  <si>
    <t>GMT-RT-21m</t>
  </si>
  <si>
    <t>deg.</t>
  </si>
  <si>
    <t>Bearing :</t>
  </si>
  <si>
    <t xml:space="preserve">1+1: 2xAA m </t>
  </si>
  <si>
    <t>IF cable length:</t>
  </si>
  <si>
    <t xml:space="preserve">Proposed  Minimum Height:   </t>
  </si>
  <si>
    <t>Nếu lắp 02 anten (SD): ghi độ cao của 2 anten VD: 30/28m</t>
  </si>
  <si>
    <t>Proposed Antenna Height</t>
  </si>
  <si>
    <t>AGL Elevation</t>
  </si>
  <si>
    <t>Longitude</t>
  </si>
  <si>
    <t>Chú ý điền toạ độ phải chuẩn theo thực tế</t>
  </si>
  <si>
    <t>WGS84 Coordinates:</t>
  </si>
  <si>
    <r>
      <t xml:space="preserve">Landlord:          </t>
    </r>
    <r>
      <rPr>
        <sz val="11"/>
        <color indexed="10"/>
        <rFont val="Arial"/>
        <family val="2"/>
      </rPr>
      <t>Agreed to install more equipments</t>
    </r>
  </si>
  <si>
    <t>Khu đô thị Cầu Diễn, Từ Liêm, Hà Nội</t>
  </si>
  <si>
    <t>Address:</t>
  </si>
  <si>
    <t>Site Name A:</t>
  </si>
  <si>
    <t>1) Indoor information</t>
  </si>
  <si>
    <t>Nếu chắn một phần (partial block) hoặc toàn phần phải ghi rõ (Blocked by mountain)</t>
  </si>
  <si>
    <t>(Clear)</t>
  </si>
  <si>
    <t>Line-of-Sight Confirmation:</t>
  </si>
  <si>
    <t>15St/4x2/1+0/0.6m</t>
  </si>
  <si>
    <t>Configration :</t>
  </si>
  <si>
    <t>1.8km</t>
  </si>
  <si>
    <t>Path Length :</t>
  </si>
  <si>
    <t>Link Number:</t>
  </si>
  <si>
    <t>North</t>
  </si>
  <si>
    <t>Region:</t>
  </si>
  <si>
    <t>VNM MEGA PROJECT</t>
  </si>
  <si>
    <t xml:space="preserve"> Rev.</t>
  </si>
  <si>
    <t>File</t>
  </si>
  <si>
    <r>
      <t xml:space="preserve"> Datum - </t>
    </r>
    <r>
      <rPr>
        <i/>
        <sz val="11"/>
        <rFont val="Arial"/>
        <family val="2"/>
      </rPr>
      <t>Date</t>
    </r>
  </si>
  <si>
    <r>
      <t xml:space="preserve">….. - </t>
    </r>
    <r>
      <rPr>
        <i/>
        <sz val="11"/>
        <rFont val="Arial"/>
        <family val="2"/>
      </rPr>
      <t>Checked</t>
    </r>
  </si>
  <si>
    <r>
      <t xml:space="preserve"> Nr - </t>
    </r>
    <r>
      <rPr>
        <i/>
        <sz val="11"/>
        <rFont val="Arial"/>
        <family val="2"/>
      </rPr>
      <t>No</t>
    </r>
  </si>
  <si>
    <t>LOS SURVEY REPORT FORM</t>
  </si>
  <si>
    <t>Date:</t>
  </si>
  <si>
    <t>Signature and Full name:</t>
  </si>
  <si>
    <t>Tower Leg</t>
    <phoneticPr fontId="27" type="noConversion"/>
  </si>
  <si>
    <t>ground</t>
  </si>
  <si>
    <t>Shelter type:</t>
    <phoneticPr fontId="27" type="noConversion"/>
  </si>
  <si>
    <t>COMBA CORPORATION</t>
    <phoneticPr fontId="27" type="noConversion"/>
  </si>
  <si>
    <t>Collocate</t>
    <phoneticPr fontId="27" type="noConversion"/>
  </si>
  <si>
    <t>Longitude:</t>
    <phoneticPr fontId="27" type="noConversion"/>
  </si>
  <si>
    <t>Site type:</t>
    <phoneticPr fontId="27" type="noConversion"/>
  </si>
  <si>
    <t xml:space="preserve">Building Height(m):   </t>
  </si>
  <si>
    <t>Remark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</si>
  <si>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</si>
  <si>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</si>
  <si>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E tilt</t>
    <phoneticPr fontId="27" type="noConversion"/>
  </si>
  <si>
    <t>Site ID:</t>
    <phoneticPr fontId="27" type="noConversion"/>
  </si>
  <si>
    <t xml:space="preserve">Tower type: </t>
    <phoneticPr fontId="27" type="noConversion"/>
  </si>
  <si>
    <t>Tower 's owner:</t>
    <phoneticPr fontId="27" type="noConversion"/>
  </si>
  <si>
    <t>Tower height (m):</t>
    <phoneticPr fontId="27" type="noConversion"/>
  </si>
  <si>
    <t>Latitude:</t>
    <phoneticPr fontId="27" type="noConversion"/>
  </si>
  <si>
    <t>Total height (m):</t>
    <phoneticPr fontId="27" type="noConversion"/>
  </si>
  <si>
    <t>Elevation:</t>
    <phoneticPr fontId="27" type="noConversion"/>
  </si>
  <si>
    <t>Ownership type 
(Self built or shared site)</t>
    <phoneticPr fontId="27" type="noConversion"/>
  </si>
  <si>
    <t>Alley to site:</t>
    <phoneticPr fontId="27" type="noConversion"/>
  </si>
  <si>
    <t>Normal Width:</t>
    <phoneticPr fontId="27" type="noConversion"/>
  </si>
  <si>
    <t>Narrowest:</t>
    <phoneticPr fontId="27" type="noConversion"/>
  </si>
  <si>
    <t>Road surface:</t>
    <phoneticPr fontId="27" type="noConversion"/>
  </si>
  <si>
    <t>Distance from site to location where truck or crane can reach:</t>
    <phoneticPr fontId="27" type="noConversion"/>
  </si>
  <si>
    <t xml:space="preserve">Is there any possible difficulty or obstacle when deliver equipment and materials? </t>
    <phoneticPr fontId="27" type="noConversion"/>
  </si>
  <si>
    <t>No</t>
    <phoneticPr fontId="27" type="noConversion"/>
  </si>
  <si>
    <t xml:space="preserve">Suggested delivery method to site/rooftop </t>
    <phoneticPr fontId="27" type="noConversion"/>
  </si>
  <si>
    <t>Manpower</t>
    <phoneticPr fontId="27" type="noConversion"/>
  </si>
  <si>
    <t>Available access time:</t>
    <phoneticPr fontId="27" type="noConversion"/>
  </si>
  <si>
    <t>Special remark for acess time:</t>
    <phoneticPr fontId="27" type="noConversion"/>
  </si>
  <si>
    <t>Technical Site Survey Report &amp;
Site Installation Document
ETL Project</t>
    <phoneticPr fontId="27" type="noConversion"/>
  </si>
  <si>
    <t>Type</t>
    <phoneticPr fontId="27" type="noConversion"/>
  </si>
  <si>
    <t>information</t>
    <phoneticPr fontId="27" type="noConversion"/>
  </si>
  <si>
    <t>Sector 1</t>
  </si>
  <si>
    <t>Sector 2</t>
  </si>
  <si>
    <t>Sector 3</t>
    <phoneticPr fontId="27" type="noConversion"/>
  </si>
  <si>
    <t>Sector 4</t>
    <phoneticPr fontId="27" type="noConversion"/>
  </si>
  <si>
    <t>Antenna</t>
    <phoneticPr fontId="27" type="noConversion"/>
  </si>
  <si>
    <t>Antenna Model</t>
    <phoneticPr fontId="27" type="noConversion"/>
  </si>
  <si>
    <t>M. Tilt</t>
    <phoneticPr fontId="27" type="noConversion"/>
  </si>
  <si>
    <t>Proposed  New Antenna  information</t>
    <phoneticPr fontId="27" type="noConversion"/>
  </si>
  <si>
    <t>Information</t>
  </si>
  <si>
    <t>RRU Model</t>
    <phoneticPr fontId="36" type="noConversion"/>
  </si>
  <si>
    <t>1/2" Jumper length(m)</t>
    <phoneticPr fontId="36" type="noConversion"/>
  </si>
  <si>
    <t>New RRU</t>
    <phoneticPr fontId="27" type="noConversion"/>
  </si>
  <si>
    <t>A1. Site Information</t>
    <phoneticPr fontId="27" type="noConversion"/>
  </si>
  <si>
    <t>A2. Existing Site Access Information</t>
    <phoneticPr fontId="27" type="noConversion"/>
  </si>
  <si>
    <t>Site Access photo</t>
    <phoneticPr fontId="27" type="noConversion"/>
  </si>
  <si>
    <t>Panoramic View 0⁰</t>
    <phoneticPr fontId="27" type="noConversion"/>
  </si>
  <si>
    <t>Panoramic View 30⁰</t>
    <phoneticPr fontId="27" type="noConversion"/>
  </si>
  <si>
    <t>Panoramic View 60⁰</t>
    <phoneticPr fontId="27" type="noConversion"/>
  </si>
  <si>
    <t>Antenna Height (mid. of ant)</t>
    <phoneticPr fontId="27" type="noConversion"/>
  </si>
  <si>
    <t>Antenna Direction (deg)</t>
    <phoneticPr fontId="27" type="noConversion"/>
  </si>
  <si>
    <t>Site ID:</t>
    <phoneticPr fontId="27" type="noConversion"/>
  </si>
  <si>
    <t>Technical Site Survey Report &amp;
Site Installation Document
ETL Project</t>
    <phoneticPr fontId="27" type="noConversion"/>
  </si>
  <si>
    <t>RRU Qty</t>
    <phoneticPr fontId="36" type="noConversion"/>
  </si>
  <si>
    <t>Fiber Length(m) - BBU to RRU</t>
    <phoneticPr fontId="36" type="noConversion"/>
  </si>
  <si>
    <t>DC Cable Length(m) - DC to RRU</t>
    <phoneticPr fontId="36" type="noConversion"/>
  </si>
  <si>
    <t>Panoramic View 90⁰</t>
    <phoneticPr fontId="27" type="noConversion"/>
  </si>
  <si>
    <t>Panoramic View 120⁰</t>
    <phoneticPr fontId="27" type="noConversion"/>
  </si>
  <si>
    <t>Panoramic View 150⁰</t>
    <phoneticPr fontId="27" type="noConversion"/>
  </si>
  <si>
    <t>Panoramic View 180⁰</t>
    <phoneticPr fontId="27" type="noConversion"/>
  </si>
  <si>
    <t>Panoramic View 210⁰</t>
    <phoneticPr fontId="27" type="noConversion"/>
  </si>
  <si>
    <t>Panoramic View 240⁰</t>
    <phoneticPr fontId="27" type="noConversion"/>
  </si>
  <si>
    <t>Panoramic View 270⁰</t>
    <phoneticPr fontId="27" type="noConversion"/>
  </si>
  <si>
    <t>Panoramic View 300⁰</t>
    <phoneticPr fontId="27" type="noConversion"/>
  </si>
  <si>
    <t>Panoramic View 330⁰</t>
    <phoneticPr fontId="27" type="noConversion"/>
  </si>
  <si>
    <t>D1. Panoramic View (at RF antenna height for existing tower)</t>
    <phoneticPr fontId="27" type="noConversion"/>
  </si>
  <si>
    <t>E1.  Site Layout Photos</t>
    <phoneticPr fontId="27" type="noConversion"/>
  </si>
  <si>
    <t>F1.  Existing Antenna Photos</t>
    <phoneticPr fontId="27" type="noConversion"/>
  </si>
  <si>
    <t>Sector 1</t>
    <phoneticPr fontId="27" type="noConversion"/>
  </si>
  <si>
    <t>Sector 3</t>
  </si>
  <si>
    <t>Full Antenna Photo</t>
    <phoneticPr fontId="27" type="noConversion"/>
  </si>
  <si>
    <t>Mechanical Tilt Photo</t>
    <phoneticPr fontId="27" type="noConversion"/>
  </si>
  <si>
    <t>Sectorize View Photos</t>
    <phoneticPr fontId="27" type="noConversion"/>
  </si>
  <si>
    <t>Full RRU Photo</t>
    <phoneticPr fontId="27" type="noConversion"/>
  </si>
  <si>
    <t>RRU Serial Number</t>
    <phoneticPr fontId="27" type="noConversion"/>
  </si>
  <si>
    <t>F4.  Proposed New RRU Location</t>
    <phoneticPr fontId="27" type="noConversion"/>
  </si>
  <si>
    <t>F5  Existing Grounding Information</t>
    <phoneticPr fontId="27" type="noConversion"/>
  </si>
  <si>
    <t>Existing Grounding for Top</t>
    <phoneticPr fontId="27" type="noConversion"/>
  </si>
  <si>
    <t>F6  Proposed New Grounding</t>
    <phoneticPr fontId="27" type="noConversion"/>
  </si>
  <si>
    <t>G1. Tower Drawing</t>
    <phoneticPr fontId="27" type="noConversion"/>
  </si>
  <si>
    <t>G2.  Site Layout Drawing</t>
    <phoneticPr fontId="27" type="noConversion"/>
  </si>
  <si>
    <t>G3.  Equipment room</t>
    <phoneticPr fontId="27" type="noConversion"/>
  </si>
  <si>
    <t>A</t>
    <phoneticPr fontId="27" type="noConversion"/>
  </si>
  <si>
    <t>General information</t>
    <phoneticPr fontId="27" type="noConversion"/>
  </si>
  <si>
    <t>ITEM</t>
    <phoneticPr fontId="27" type="noConversion"/>
  </si>
  <si>
    <t>DESCRIPTION</t>
    <phoneticPr fontId="27" type="noConversion"/>
  </si>
  <si>
    <t>A1</t>
    <phoneticPr fontId="27" type="noConversion"/>
  </si>
  <si>
    <t>Site Information</t>
    <phoneticPr fontId="27" type="noConversion"/>
  </si>
  <si>
    <t>站点基本信息，包括：站点位置和铁塔信息</t>
  </si>
  <si>
    <t>A2</t>
    <phoneticPr fontId="27" type="noConversion"/>
  </si>
  <si>
    <t>Existing Site Access Information</t>
    <phoneticPr fontId="27" type="noConversion"/>
  </si>
  <si>
    <t>站点访问的细节和要求</t>
    <phoneticPr fontId="27" type="noConversion"/>
  </si>
  <si>
    <r>
      <rPr>
        <sz val="11"/>
        <rFont val="宋体"/>
        <family val="3"/>
        <charset val="134"/>
      </rPr>
      <t>照片</t>
    </r>
    <r>
      <rPr>
        <sz val="11"/>
        <rFont val="Arial"/>
        <family val="2"/>
      </rPr>
      <t xml:space="preserve">: </t>
    </r>
    <r>
      <rPr>
        <sz val="11"/>
        <rFont val="宋体"/>
        <family val="3"/>
        <charset val="134"/>
      </rPr>
      <t>从主干道去往站点的路口信息</t>
    </r>
    <phoneticPr fontId="27" type="noConversion"/>
  </si>
  <si>
    <t>B</t>
    <phoneticPr fontId="27" type="noConversion"/>
  </si>
  <si>
    <t>Power</t>
    <phoneticPr fontId="27" type="noConversion"/>
  </si>
  <si>
    <t>Existing ACDB box drawing</t>
    <phoneticPr fontId="27" type="noConversion"/>
  </si>
  <si>
    <t>B1</t>
    <phoneticPr fontId="27" type="noConversion"/>
  </si>
  <si>
    <t>B2</t>
  </si>
  <si>
    <t>B3</t>
  </si>
  <si>
    <t>B4</t>
  </si>
  <si>
    <t>B5</t>
  </si>
  <si>
    <t>B6</t>
  </si>
  <si>
    <t>B7</t>
  </si>
  <si>
    <t>B8</t>
  </si>
  <si>
    <t>B9</t>
  </si>
  <si>
    <t>AC Power information</t>
    <phoneticPr fontId="27" type="noConversion"/>
  </si>
  <si>
    <t>Existing DC power drawing</t>
    <phoneticPr fontId="27" type="noConversion"/>
  </si>
  <si>
    <t>DC Power information</t>
    <phoneticPr fontId="27" type="noConversion"/>
  </si>
  <si>
    <t xml:space="preserve">Existing external alarm </t>
    <phoneticPr fontId="27" type="noConversion"/>
  </si>
  <si>
    <t>AC power solution</t>
    <phoneticPr fontId="27" type="noConversion"/>
  </si>
  <si>
    <t>DC power solution</t>
    <phoneticPr fontId="27" type="noConversion"/>
  </si>
  <si>
    <t>Solution for Remote Alarm</t>
    <phoneticPr fontId="27" type="noConversion"/>
  </si>
  <si>
    <t>Solution of AC power cable route</t>
    <phoneticPr fontId="27" type="noConversion"/>
  </si>
  <si>
    <t>现有告警信息</t>
    <phoneticPr fontId="27" type="noConversion"/>
  </si>
  <si>
    <t>针对本次工程的DC电源方案</t>
    <phoneticPr fontId="27" type="noConversion"/>
  </si>
  <si>
    <t>更新后的告警方案</t>
    <phoneticPr fontId="27" type="noConversion"/>
  </si>
  <si>
    <t>C</t>
    <phoneticPr fontId="27" type="noConversion"/>
  </si>
  <si>
    <t>Antenna &amp; RRU information</t>
    <phoneticPr fontId="27" type="noConversion"/>
  </si>
  <si>
    <t>Exisitng Antenna Information</t>
    <phoneticPr fontId="27" type="noConversion"/>
  </si>
  <si>
    <t>C1</t>
    <phoneticPr fontId="27" type="noConversion"/>
  </si>
  <si>
    <t>C2</t>
  </si>
  <si>
    <t>C3</t>
  </si>
  <si>
    <t>C4</t>
  </si>
  <si>
    <t>Existing RRU Information</t>
    <phoneticPr fontId="27" type="noConversion"/>
  </si>
  <si>
    <t>Proposed RRU Information</t>
    <phoneticPr fontId="27" type="noConversion"/>
  </si>
  <si>
    <t>现有天线型号、高度、方位角、机械下倾角、电子下倾角等</t>
    <phoneticPr fontId="27" type="noConversion"/>
  </si>
  <si>
    <t>现有RRU型号、位置、以及光纤和电源线长度</t>
    <phoneticPr fontId="27" type="noConversion"/>
  </si>
  <si>
    <t>D</t>
    <phoneticPr fontId="27" type="noConversion"/>
  </si>
  <si>
    <t>Panoramic &amp; Obstacle</t>
    <phoneticPr fontId="27" type="noConversion"/>
  </si>
  <si>
    <t>Obstacles and Blocking</t>
    <phoneticPr fontId="27" type="noConversion"/>
  </si>
  <si>
    <t>D1</t>
    <phoneticPr fontId="27" type="noConversion"/>
  </si>
  <si>
    <t>D2</t>
    <phoneticPr fontId="27" type="noConversion"/>
  </si>
  <si>
    <t>E</t>
    <phoneticPr fontId="27" type="noConversion"/>
  </si>
  <si>
    <t>Site Photo</t>
    <phoneticPr fontId="27" type="noConversion"/>
  </si>
  <si>
    <t>Site Layout Photos</t>
    <phoneticPr fontId="27" type="noConversion"/>
  </si>
  <si>
    <t>Surrounding photo</t>
    <phoneticPr fontId="27" type="noConversion"/>
  </si>
  <si>
    <t>E1</t>
    <phoneticPr fontId="27" type="noConversion"/>
  </si>
  <si>
    <t>E2</t>
    <phoneticPr fontId="27" type="noConversion"/>
  </si>
  <si>
    <t>Description</t>
    <phoneticPr fontId="60" type="noConversion"/>
  </si>
  <si>
    <t>4G BBU</t>
    <phoneticPr fontId="60" type="noConversion"/>
  </si>
  <si>
    <t>4G RRU</t>
    <phoneticPr fontId="60" type="noConversion"/>
  </si>
  <si>
    <t>2G BBU</t>
    <phoneticPr fontId="60" type="noConversion"/>
  </si>
  <si>
    <t>4 Carriers,GSM/GPRS/EDGE Support
,IP Backhaul, Support CSFB, GPS/1588V2/1588ACR Sync, DC-48V Power</t>
    <phoneticPr fontId="60" type="noConversion"/>
  </si>
  <si>
    <t>2G RRU</t>
    <phoneticPr fontId="60" type="noConversion"/>
  </si>
  <si>
    <t>1T2R, Max 40W Output Power
GSM900,4 Carriers,DC-48V Power</t>
    <phoneticPr fontId="60" type="noConversion"/>
  </si>
  <si>
    <t>1</t>
  </si>
  <si>
    <t>LSA-NM/NF,N-J型和N-K型转接避雷器</t>
  </si>
  <si>
    <t>19*20000,黑色胶带</t>
  </si>
  <si>
    <t>63.5×600,3M防水胶泥(2166#)</t>
  </si>
  <si>
    <t>7.6×300,黑色扎带</t>
  </si>
  <si>
    <t>JP-NM/DM3M-SF12,跳线</t>
  </si>
  <si>
    <t>M25-M25,电缆密封套</t>
  </si>
  <si>
    <t>N-J5D-1-N-J5D-1-1000,电缆组件</t>
  </si>
  <si>
    <t>TSA1575AT4-SZX,GPS接收天线</t>
  </si>
  <si>
    <t>单孔单联护套13mm线卡</t>
  </si>
  <si>
    <t>4</t>
  </si>
  <si>
    <t>BVR1x10mm2 地线</t>
    <phoneticPr fontId="60" type="noConversion"/>
  </si>
  <si>
    <t>ENB-35A66FC-5832,机柜固定托板</t>
  </si>
  <si>
    <t>M6×12,内六角花形盘头螺钉组合(钝化)</t>
  </si>
  <si>
    <t>ENB-35A66FC-5833,功分器托板</t>
  </si>
  <si>
    <t>M10×85×110,U型螺栓(00-CON-5107)</t>
  </si>
  <si>
    <t>四功分元件</t>
    <phoneticPr fontId="60" type="noConversion"/>
  </si>
  <si>
    <t>GB/T9074.8,M4×12,组合螺钉(小平垫)</t>
  </si>
  <si>
    <t>F</t>
    <phoneticPr fontId="27" type="noConversion"/>
  </si>
  <si>
    <t>Antenna &amp; RRU Photo</t>
    <phoneticPr fontId="27" type="noConversion"/>
  </si>
  <si>
    <t>F1</t>
    <phoneticPr fontId="27" type="noConversion"/>
  </si>
  <si>
    <t>Existing Antenna Photos</t>
    <phoneticPr fontId="27" type="noConversion"/>
  </si>
  <si>
    <t>现有天线信息照片</t>
    <phoneticPr fontId="27" type="noConversion"/>
  </si>
  <si>
    <t>F2</t>
  </si>
  <si>
    <t>F3</t>
  </si>
  <si>
    <t>F4</t>
  </si>
  <si>
    <t>Proposed New Antenna Location</t>
    <phoneticPr fontId="27" type="noConversion"/>
  </si>
  <si>
    <t>Existing RRU Photo</t>
    <phoneticPr fontId="27" type="noConversion"/>
  </si>
  <si>
    <t>Proposed New RRU Location</t>
    <phoneticPr fontId="27" type="noConversion"/>
  </si>
  <si>
    <t>现有RRU信息照片</t>
    <phoneticPr fontId="27" type="noConversion"/>
  </si>
  <si>
    <t>G</t>
    <phoneticPr fontId="27" type="noConversion"/>
  </si>
  <si>
    <t>Drawing</t>
    <phoneticPr fontId="27" type="noConversion"/>
  </si>
  <si>
    <t>G1</t>
    <phoneticPr fontId="27" type="noConversion"/>
  </si>
  <si>
    <t>Tower Drawing</t>
    <phoneticPr fontId="27" type="noConversion"/>
  </si>
  <si>
    <t>G2</t>
  </si>
  <si>
    <t>G3</t>
  </si>
  <si>
    <t>Site Layout Drawing</t>
    <phoneticPr fontId="27" type="noConversion"/>
  </si>
  <si>
    <t>Equipment room</t>
    <phoneticPr fontId="27" type="noConversion"/>
  </si>
  <si>
    <t>新增天线的设计位置</t>
  </si>
  <si>
    <t>新增RRU的设计位置</t>
  </si>
  <si>
    <t>站点平面图，包括现有设备位置和新增设备的位置和信息</t>
    <phoneticPr fontId="27" type="noConversion"/>
  </si>
  <si>
    <t>机房或室外设备的设计信息</t>
    <phoneticPr fontId="27" type="noConversion"/>
  </si>
  <si>
    <t>H</t>
    <phoneticPr fontId="27" type="noConversion"/>
  </si>
  <si>
    <t>BOQ</t>
    <phoneticPr fontId="27" type="noConversion"/>
  </si>
  <si>
    <t>I</t>
    <phoneticPr fontId="27" type="noConversion"/>
  </si>
  <si>
    <t>Accessories</t>
  </si>
  <si>
    <t xml:space="preserve">Panoramic View </t>
    <phoneticPr fontId="27" type="noConversion"/>
  </si>
  <si>
    <t>站点RF 360°照片</t>
    <phoneticPr fontId="27" type="noConversion"/>
  </si>
  <si>
    <t>Remarks</t>
    <phoneticPr fontId="27" type="noConversion"/>
  </si>
  <si>
    <t>site basic informaiton,including location and tower informaiton</t>
    <phoneticPr fontId="27" type="noConversion"/>
  </si>
  <si>
    <t>access detail and requirement</t>
    <phoneticPr fontId="27" type="noConversion"/>
  </si>
  <si>
    <t>existing power overall and internal detail picture</t>
    <phoneticPr fontId="27" type="noConversion"/>
  </si>
  <si>
    <t>existing parameter information</t>
    <phoneticPr fontId="27" type="noConversion"/>
  </si>
  <si>
    <t>existing DC overall and internal detail picture</t>
    <phoneticPr fontId="27" type="noConversion"/>
  </si>
  <si>
    <t>existing DC parameter information</t>
    <phoneticPr fontId="27" type="noConversion"/>
  </si>
  <si>
    <t>existing alarm information</t>
    <phoneticPr fontId="27" type="noConversion"/>
  </si>
  <si>
    <t>AC power solution for the project</t>
    <phoneticPr fontId="27" type="noConversion"/>
  </si>
  <si>
    <t>DC power solution for the project</t>
    <phoneticPr fontId="27" type="noConversion"/>
  </si>
  <si>
    <t>alarm solution after upgrade</t>
    <phoneticPr fontId="27" type="noConversion"/>
  </si>
  <si>
    <t>AC cable route</t>
    <phoneticPr fontId="27" type="noConversion"/>
  </si>
  <si>
    <t>existing antenna type, helight,azimuth, physical tilt, electric tilt</t>
    <phoneticPr fontId="27" type="noConversion"/>
  </si>
  <si>
    <t>new antenna information</t>
    <phoneticPr fontId="27" type="noConversion"/>
  </si>
  <si>
    <t>existing RRU type, location, optical cable and power cable length</t>
    <phoneticPr fontId="27" type="noConversion"/>
  </si>
  <si>
    <t>new RRU information</t>
    <phoneticPr fontId="27" type="noConversion"/>
  </si>
  <si>
    <t>site RF picture of 360°</t>
    <phoneticPr fontId="27" type="noConversion"/>
  </si>
  <si>
    <t>RF blocking informaiton</t>
    <phoneticPr fontId="27" type="noConversion"/>
  </si>
  <si>
    <t>euipment surrounding photo</t>
    <phoneticPr fontId="27" type="noConversion"/>
  </si>
  <si>
    <t>site surrounding photo</t>
    <phoneticPr fontId="27" type="noConversion"/>
  </si>
  <si>
    <t>existing antenna information photo</t>
    <phoneticPr fontId="27" type="noConversion"/>
  </si>
  <si>
    <t>new antenna designed location</t>
    <phoneticPr fontId="27" type="noConversion"/>
  </si>
  <si>
    <t>existing RRU infromation photo</t>
    <phoneticPr fontId="27" type="noConversion"/>
  </si>
  <si>
    <t>new RRU designed locaiton</t>
    <phoneticPr fontId="27" type="noConversion"/>
  </si>
  <si>
    <t>site side view, including existing equipment location and new equipment location and information</t>
    <phoneticPr fontId="27" type="noConversion"/>
  </si>
  <si>
    <t>site drawing, including existing equipment locaiton and new equipment location and information</t>
    <phoneticPr fontId="27" type="noConversion"/>
  </si>
  <si>
    <t>REMARKS</t>
    <phoneticPr fontId="27" type="noConversion"/>
  </si>
  <si>
    <t>针对本次工程的AC电源方案</t>
    <phoneticPr fontId="27" type="noConversion"/>
  </si>
  <si>
    <t>AC线缆路由</t>
    <phoneticPr fontId="27" type="noConversion"/>
  </si>
  <si>
    <t>新增天线信息</t>
    <phoneticPr fontId="27" type="noConversion"/>
  </si>
  <si>
    <t>新增RRU信息</t>
    <phoneticPr fontId="27" type="noConversion"/>
  </si>
  <si>
    <t>RF阻挡信息</t>
    <phoneticPr fontId="27" type="noConversion"/>
  </si>
  <si>
    <t>设备环境照片</t>
    <phoneticPr fontId="27" type="noConversion"/>
  </si>
  <si>
    <t>站点环境照片</t>
    <phoneticPr fontId="27" type="noConversion"/>
  </si>
  <si>
    <t>站点侧视图，包括现有设备位置和新增设备的位置和信息</t>
    <phoneticPr fontId="27" type="noConversion"/>
  </si>
  <si>
    <t>图纸</t>
    <phoneticPr fontId="27" type="noConversion"/>
  </si>
  <si>
    <t>基本信息</t>
    <phoneticPr fontId="27" type="noConversion"/>
  </si>
  <si>
    <t>电源</t>
    <phoneticPr fontId="27" type="noConversion"/>
  </si>
  <si>
    <t>天馈</t>
    <phoneticPr fontId="27" type="noConversion"/>
  </si>
  <si>
    <t>天馈照片</t>
    <phoneticPr fontId="27" type="noConversion"/>
  </si>
  <si>
    <t>站点照片</t>
    <phoneticPr fontId="27" type="noConversion"/>
  </si>
  <si>
    <t>新增设备清单</t>
    <phoneticPr fontId="27" type="noConversion"/>
  </si>
  <si>
    <t>辅材信息</t>
    <phoneticPr fontId="27" type="noConversion"/>
  </si>
  <si>
    <t>New euipment list</t>
    <phoneticPr fontId="27" type="noConversion"/>
  </si>
  <si>
    <t>Accessories information</t>
    <phoneticPr fontId="27" type="noConversion"/>
  </si>
  <si>
    <t>覆盖照片</t>
    <phoneticPr fontId="27" type="noConversion"/>
  </si>
  <si>
    <t>站点经纬度、海拔，类型
铁塔类型、业主、高度</t>
    <phoneticPr fontId="27" type="noConversion"/>
  </si>
  <si>
    <t>现有AC电源整体和内部细节照片(若干张)</t>
    <phoneticPr fontId="27" type="noConversion"/>
  </si>
  <si>
    <t xml:space="preserve">从主干道到达站点的距离，道路类型，路面宽度
站点允许工作时间
照片：从主干道进入站点路由（若干张）
</t>
    <phoneticPr fontId="27" type="noConversion"/>
  </si>
  <si>
    <t>现有AC电源参数信息：
电力供应商
线缆类型
AC类型
AC现有功耗</t>
    <phoneticPr fontId="27" type="noConversion"/>
  </si>
  <si>
    <t>现有DC的整体和内部细节照片(若干张)
照片需要能够体现现有整流模块数量，所有空开数量以及剩余可用空开数量和类型</t>
    <phoneticPr fontId="27" type="noConversion"/>
  </si>
  <si>
    <t>现有DC参数信息：
DC输出电源和电流
电池数量已经电池容量
电池温度
DC空开使用情况统计</t>
    <phoneticPr fontId="27" type="noConversion"/>
  </si>
  <si>
    <t>Sector 2</t>
    <phoneticPr fontId="27" type="noConversion"/>
  </si>
  <si>
    <t>2G System Solution</t>
    <phoneticPr fontId="27" type="noConversion"/>
  </si>
  <si>
    <r>
      <rPr>
        <sz val="11"/>
        <rFont val="宋体"/>
        <family val="3"/>
        <charset val="134"/>
      </rPr>
      <t>选择</t>
    </r>
    <r>
      <rPr>
        <sz val="11"/>
        <rFont val="Arial"/>
        <family val="2"/>
      </rPr>
      <t>2G</t>
    </r>
    <r>
      <rPr>
        <sz val="11"/>
        <rFont val="宋体"/>
        <family val="3"/>
        <charset val="134"/>
      </rPr>
      <t>系统是否需要替换</t>
    </r>
    <phoneticPr fontId="27" type="noConversion"/>
  </si>
  <si>
    <t>如果利旧，不需要天线下面信息；如果需要替换，需要天线新的2G RRU信息</t>
    <phoneticPr fontId="27" type="noConversion"/>
  </si>
  <si>
    <t>照片说明</t>
    <phoneticPr fontId="27" type="noConversion"/>
  </si>
  <si>
    <t>照片说明：</t>
    <phoneticPr fontId="27" type="noConversion"/>
  </si>
  <si>
    <r>
      <t>6</t>
    </r>
    <r>
      <rPr>
        <sz val="11"/>
        <rFont val="宋体"/>
        <family val="3"/>
        <charset val="134"/>
      </rPr>
      <t>张照片，体现现有基础空间照片，以及现有设备的位置信息</t>
    </r>
    <phoneticPr fontId="27" type="noConversion"/>
  </si>
  <si>
    <t>照片说明：</t>
    <phoneticPr fontId="27" type="noConversion"/>
  </si>
  <si>
    <r>
      <rPr>
        <sz val="10"/>
        <rFont val="宋体"/>
        <family val="3"/>
        <charset val="134"/>
      </rPr>
      <t>照片采集高度以</t>
    </r>
    <r>
      <rPr>
        <sz val="10"/>
        <rFont val="Arial"/>
        <family val="2"/>
      </rPr>
      <t>ETL</t>
    </r>
    <r>
      <rPr>
        <sz val="10"/>
        <rFont val="宋体"/>
        <family val="3"/>
        <charset val="134"/>
      </rPr>
      <t>最高的天线为准</t>
    </r>
    <phoneticPr fontId="27" type="noConversion"/>
  </si>
  <si>
    <t>Sector 4</t>
  </si>
  <si>
    <t>F2  Existing RRU Photo</t>
    <phoneticPr fontId="27" type="noConversion"/>
  </si>
  <si>
    <t>F3.  Proposed New Antenna Location</t>
    <phoneticPr fontId="27" type="noConversion"/>
  </si>
  <si>
    <t>New 6 prot antenna</t>
    <phoneticPr fontId="27" type="noConversion"/>
  </si>
  <si>
    <t>New 10 port antenna</t>
    <phoneticPr fontId="27" type="noConversion"/>
  </si>
  <si>
    <t>New LTE RRU</t>
    <phoneticPr fontId="27" type="noConversion"/>
  </si>
  <si>
    <t>New 2G RRU</t>
    <phoneticPr fontId="27" type="noConversion"/>
  </si>
  <si>
    <t>F7  Proposed New GPS</t>
    <phoneticPr fontId="27" type="noConversion"/>
  </si>
  <si>
    <t>Proposed New GPS</t>
    <phoneticPr fontId="27" type="noConversion"/>
  </si>
  <si>
    <t>Proposed Grounding for Ground</t>
    <phoneticPr fontId="27" type="noConversion"/>
  </si>
  <si>
    <t>Proposed Grounding for Top</t>
    <phoneticPr fontId="27" type="noConversion"/>
  </si>
  <si>
    <t>照片说明：</t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</si>
  <si>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3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 xml:space="preserve">1. </t>
    </r>
    <r>
      <rPr>
        <sz val="11"/>
        <rFont val="宋体"/>
        <family val="3"/>
        <charset val="134"/>
      </rPr>
      <t xml:space="preserve">天线整体照片
</t>
    </r>
    <r>
      <rPr>
        <sz val="11"/>
        <rFont val="Arial"/>
        <family val="2"/>
      </rPr>
      <t xml:space="preserve">2. </t>
    </r>
    <r>
      <rPr>
        <sz val="11"/>
        <rFont val="宋体"/>
        <family val="3"/>
        <charset val="134"/>
      </rPr>
      <t xml:space="preserve">天线扇区覆盖图
</t>
    </r>
    <r>
      <rPr>
        <sz val="11"/>
        <rFont val="Arial"/>
        <family val="2"/>
      </rPr>
      <t xml:space="preserve">3. </t>
    </r>
    <r>
      <rPr>
        <sz val="11"/>
        <rFont val="宋体"/>
        <family val="3"/>
        <charset val="134"/>
      </rPr>
      <t>天线机械下倾</t>
    </r>
    <phoneticPr fontId="27" type="noConversion"/>
  </si>
  <si>
    <r>
      <rPr>
        <sz val="11"/>
        <rFont val="宋体"/>
        <family val="3"/>
        <charset val="134"/>
      </rPr>
      <t>每个小区</t>
    </r>
    <r>
      <rPr>
        <sz val="11"/>
        <rFont val="Arial"/>
        <family val="2"/>
      </rPr>
      <t>2</t>
    </r>
    <r>
      <rPr>
        <sz val="11"/>
        <rFont val="宋体"/>
        <family val="3"/>
        <charset val="134"/>
      </rPr>
      <t xml:space="preserve">张天线照片：
</t>
    </r>
    <r>
      <rPr>
        <sz val="11"/>
        <rFont val="Arial"/>
        <family val="2"/>
      </rPr>
      <t>1. RRU</t>
    </r>
    <r>
      <rPr>
        <sz val="11"/>
        <rFont val="宋体"/>
        <family val="3"/>
        <charset val="134"/>
      </rPr>
      <t xml:space="preserve">整体照片
</t>
    </r>
    <r>
      <rPr>
        <sz val="11"/>
        <rFont val="Arial"/>
        <family val="2"/>
      </rPr>
      <t>2. RRU</t>
    </r>
    <r>
      <rPr>
        <sz val="11"/>
        <rFont val="宋体"/>
        <family val="3"/>
        <charset val="134"/>
      </rPr>
      <t>型号照片</t>
    </r>
    <phoneticPr fontId="27" type="noConversion"/>
  </si>
  <si>
    <r>
      <rPr>
        <sz val="11"/>
        <rFont val="宋体"/>
        <family val="3"/>
        <charset val="134"/>
      </rPr>
      <t>图例说明：使用不同颜色区分</t>
    </r>
    <r>
      <rPr>
        <sz val="11"/>
        <rFont val="Arial"/>
        <family val="2"/>
      </rPr>
      <t>6</t>
    </r>
    <r>
      <rPr>
        <sz val="11"/>
        <rFont val="宋体"/>
        <family val="3"/>
        <charset val="134"/>
      </rPr>
      <t>口天线和</t>
    </r>
    <r>
      <rPr>
        <sz val="11"/>
        <rFont val="Arial"/>
        <family val="2"/>
      </rPr>
      <t>10</t>
    </r>
    <r>
      <rPr>
        <sz val="11"/>
        <rFont val="宋体"/>
        <family val="3"/>
        <charset val="134"/>
      </rPr>
      <t>口天线</t>
    </r>
    <phoneticPr fontId="27" type="noConversion"/>
  </si>
  <si>
    <t>在照片中标记出新增天线位置</t>
    <phoneticPr fontId="27" type="noConversion"/>
  </si>
  <si>
    <t>在照片中标记出新增RRU位置</t>
    <phoneticPr fontId="27" type="noConversion"/>
  </si>
  <si>
    <t>图例说明：使用不同颜色区分2G RRU和LTE RRU</t>
    <phoneticPr fontId="27" type="noConversion"/>
  </si>
  <si>
    <t>照片说明</t>
    <phoneticPr fontId="27" type="noConversion"/>
  </si>
  <si>
    <t>现有接地排位置，包括塔下接地（用于新机柜接地）；塔上接地（用于RRU接地）</t>
    <phoneticPr fontId="27" type="noConversion"/>
  </si>
  <si>
    <r>
      <rPr>
        <sz val="11"/>
        <rFont val="宋体"/>
        <family val="3"/>
        <charset val="134"/>
      </rPr>
      <t>新增机柜或</t>
    </r>
    <r>
      <rPr>
        <sz val="11"/>
        <rFont val="Arial"/>
        <family val="2"/>
      </rPr>
      <t>RRU</t>
    </r>
    <r>
      <rPr>
        <sz val="11"/>
        <rFont val="宋体"/>
        <family val="3"/>
        <charset val="134"/>
      </rPr>
      <t>接地位置，如果现有接地排有空间，利旧原有接地，如果接地位置不足或接地排丢失，需要新增接地排</t>
    </r>
    <phoneticPr fontId="27" type="noConversion"/>
  </si>
  <si>
    <r>
      <rPr>
        <sz val="11"/>
        <rFont val="宋体"/>
        <family val="3"/>
        <charset val="134"/>
      </rPr>
      <t>新增</t>
    </r>
    <r>
      <rPr>
        <sz val="11"/>
        <rFont val="Arial"/>
        <family val="2"/>
      </rPr>
      <t>GPS</t>
    </r>
    <r>
      <rPr>
        <sz val="11"/>
        <rFont val="宋体"/>
        <family val="3"/>
        <charset val="134"/>
      </rPr>
      <t>安装位置</t>
    </r>
    <phoneticPr fontId="27" type="noConversion"/>
  </si>
  <si>
    <t>F5</t>
  </si>
  <si>
    <t>F6</t>
  </si>
  <si>
    <t>F7</t>
  </si>
  <si>
    <t>Existing Grounding Information</t>
    <phoneticPr fontId="27" type="noConversion"/>
  </si>
  <si>
    <t>现有机柜接地位置和现有的RRU接地位置</t>
    <phoneticPr fontId="27" type="noConversion"/>
  </si>
  <si>
    <t>Proposed New Grounding</t>
    <phoneticPr fontId="27" type="noConversion"/>
  </si>
  <si>
    <t>Proposed New GPS</t>
    <phoneticPr fontId="27" type="noConversion"/>
  </si>
  <si>
    <t>新增机柜和RRU接地的位置</t>
    <phoneticPr fontId="27" type="noConversion"/>
  </si>
  <si>
    <r>
      <rPr>
        <b/>
        <sz val="9"/>
        <rFont val="宋体"/>
        <family val="3"/>
        <charset val="134"/>
      </rPr>
      <t>新增</t>
    </r>
    <r>
      <rPr>
        <b/>
        <sz val="9"/>
        <rFont val="Times New Roman"/>
        <family val="1"/>
      </rPr>
      <t>GPS</t>
    </r>
    <r>
      <rPr>
        <b/>
        <sz val="9"/>
        <rFont val="宋体"/>
        <family val="3"/>
        <charset val="134"/>
      </rPr>
      <t>的位置</t>
    </r>
    <phoneticPr fontId="27" type="noConversion"/>
  </si>
  <si>
    <t>Existing Antenna  information (2G-900)</t>
    <phoneticPr fontId="27" type="noConversion"/>
  </si>
  <si>
    <t>Existing Antenna  information (2G-1800)</t>
    <phoneticPr fontId="27" type="noConversion"/>
  </si>
  <si>
    <t>Existing Antenna  information (3G-2100)</t>
    <phoneticPr fontId="27" type="noConversion"/>
  </si>
  <si>
    <t>Site Name:</t>
    <phoneticPr fontId="27" type="noConversion"/>
  </si>
  <si>
    <t>7/8" Feeder length(m/pcs)</t>
    <phoneticPr fontId="36" type="noConversion"/>
  </si>
  <si>
    <t>Existing 2G-900 Information</t>
    <phoneticPr fontId="27" type="noConversion"/>
  </si>
  <si>
    <t>G900</t>
    <phoneticPr fontId="27" type="noConversion"/>
  </si>
  <si>
    <t>G1800</t>
    <phoneticPr fontId="27" type="noConversion"/>
  </si>
  <si>
    <t>Existing 2G-1800 Information</t>
    <phoneticPr fontId="27" type="noConversion"/>
  </si>
  <si>
    <t>1/2" Jumper length(m/pcs)</t>
    <phoneticPr fontId="36" type="noConversion"/>
  </si>
  <si>
    <t>Existing 3G-2100 Information(3G-2100)</t>
    <phoneticPr fontId="27" type="noConversion"/>
  </si>
  <si>
    <t>U2100</t>
    <phoneticPr fontId="27" type="noConversion"/>
  </si>
  <si>
    <t>Equipment Company</t>
    <phoneticPr fontId="36" type="noConversion"/>
  </si>
  <si>
    <t>Proposed Antenna Information</t>
    <phoneticPr fontId="27" type="noConversion"/>
  </si>
  <si>
    <t>E2.  Equipment photo</t>
    <phoneticPr fontId="27" type="noConversion"/>
  </si>
  <si>
    <t>GPS / Coordinate</t>
    <phoneticPr fontId="27" type="noConversion"/>
  </si>
  <si>
    <t>Site Front View</t>
    <phoneticPr fontId="27" type="noConversion"/>
  </si>
  <si>
    <t>Site vertical view (from north)</t>
    <phoneticPr fontId="27" type="noConversion"/>
  </si>
  <si>
    <t>Site vertical view (from east)</t>
    <phoneticPr fontId="27" type="noConversion"/>
  </si>
  <si>
    <t>Site vertical view  (from south)</t>
    <phoneticPr fontId="27" type="noConversion"/>
  </si>
  <si>
    <t>Site vertical view (from west)</t>
    <phoneticPr fontId="27" type="noConversion"/>
  </si>
  <si>
    <t>Shelter / Equipment Room indoor Overview</t>
  </si>
  <si>
    <t>Shelter / Equipment Room indoor Overview</t>
    <phoneticPr fontId="27" type="noConversion"/>
  </si>
  <si>
    <t>机房或室外设备四面空间照片（4照片）</t>
    <phoneticPr fontId="27" type="noConversion"/>
  </si>
  <si>
    <t>Existing Cable ladder</t>
    <phoneticPr fontId="27" type="noConversion"/>
  </si>
  <si>
    <t>Cable Inlet</t>
    <phoneticPr fontId="27" type="noConversion"/>
  </si>
  <si>
    <t>AC Type</t>
    <phoneticPr fontId="27" type="noConversion"/>
  </si>
  <si>
    <t>Main Input Breaker Capacity</t>
    <phoneticPr fontId="27" type="noConversion"/>
  </si>
  <si>
    <t>Voltage (V)</t>
    <phoneticPr fontId="27" type="noConversion"/>
  </si>
  <si>
    <t>Current (A)</t>
    <phoneticPr fontId="27" type="noConversion"/>
  </si>
  <si>
    <t>Number of available AC breakers</t>
    <phoneticPr fontId="27" type="noConversion"/>
  </si>
  <si>
    <t>Exisitng AC Power Cable Type</t>
  </si>
  <si>
    <t>Exisitng AC Power Cable Length (m)</t>
    <phoneticPr fontId="27" type="noConversion"/>
  </si>
  <si>
    <t>Required New AC breakers</t>
    <phoneticPr fontId="27" type="noConversion"/>
  </si>
  <si>
    <r>
      <t>AC</t>
    </r>
    <r>
      <rPr>
        <sz val="11"/>
        <rFont val="宋体"/>
        <family val="3"/>
        <charset val="134"/>
      </rPr>
      <t>电源方案</t>
    </r>
    <phoneticPr fontId="27" type="noConversion"/>
  </si>
  <si>
    <t>Full AC Box (out door)</t>
    <phoneticPr fontId="27" type="noConversion"/>
  </si>
  <si>
    <t>Full AC Box (In door)</t>
    <phoneticPr fontId="27" type="noConversion"/>
  </si>
  <si>
    <t>B2. AC power solution</t>
    <phoneticPr fontId="27" type="noConversion"/>
  </si>
  <si>
    <t>B3.  Existing DC Power Information</t>
    <phoneticPr fontId="27" type="noConversion"/>
  </si>
  <si>
    <t>B1.  Existing ACDB Information</t>
    <phoneticPr fontId="27" type="noConversion"/>
  </si>
  <si>
    <t>DC Equipment Company</t>
    <phoneticPr fontId="27" type="noConversion"/>
  </si>
  <si>
    <t xml:space="preserve"> Equipment Type</t>
    <phoneticPr fontId="27" type="noConversion"/>
  </si>
  <si>
    <t>Current Load (A)</t>
    <phoneticPr fontId="27" type="noConversion"/>
  </si>
  <si>
    <t>Output Voltage (V)</t>
    <phoneticPr fontId="27" type="noConversion"/>
  </si>
  <si>
    <t>Number of Rectifier Module</t>
    <phoneticPr fontId="27" type="noConversion"/>
  </si>
  <si>
    <t>Available rectifier module slot</t>
    <phoneticPr fontId="27" type="noConversion"/>
  </si>
  <si>
    <t>Number of DC Breaker (Total)</t>
    <phoneticPr fontId="27" type="noConversion"/>
  </si>
  <si>
    <t>Number of used DC breakers</t>
    <phoneticPr fontId="27" type="noConversion"/>
  </si>
  <si>
    <t>Number of available DC breakers</t>
    <phoneticPr fontId="27" type="noConversion"/>
  </si>
  <si>
    <t>Battery Model</t>
    <phoneticPr fontId="27" type="noConversion"/>
  </si>
  <si>
    <t>Battery Group Quantity</t>
    <phoneticPr fontId="27" type="noConversion"/>
  </si>
  <si>
    <t>Existing Battery Quantity</t>
    <phoneticPr fontId="27" type="noConversion"/>
  </si>
  <si>
    <t>Exisitng RRU Photo(2G-900)</t>
    <phoneticPr fontId="27" type="noConversion"/>
  </si>
  <si>
    <t>Exisitng RRU Photo(2G-1800)</t>
    <phoneticPr fontId="27" type="noConversion"/>
  </si>
  <si>
    <t>Exisitng RRU Photo(3G-2100)</t>
    <phoneticPr fontId="27" type="noConversion"/>
  </si>
  <si>
    <t>Existing Power equipment Location</t>
    <phoneticPr fontId="27" type="noConversion"/>
  </si>
  <si>
    <t>Existing Rectifier Module</t>
    <phoneticPr fontId="27" type="noConversion"/>
  </si>
  <si>
    <t>Exisitng DC Breaker</t>
    <phoneticPr fontId="27" type="noConversion"/>
  </si>
  <si>
    <t>Exisitng Battery</t>
    <phoneticPr fontId="27" type="noConversion"/>
  </si>
  <si>
    <t>B4.  DC power solution</t>
    <phoneticPr fontId="27" type="noConversion"/>
  </si>
  <si>
    <t>Collocate</t>
  </si>
  <si>
    <t>Exisitng Antenna Photo(3G-2100)</t>
    <phoneticPr fontId="27" type="noConversion"/>
  </si>
  <si>
    <t>Exisitng Antenna Photo(2G-1800)</t>
    <phoneticPr fontId="27" type="noConversion"/>
  </si>
  <si>
    <t>Exisitng Antenna Photo(2G-900)</t>
    <phoneticPr fontId="27" type="noConversion"/>
  </si>
  <si>
    <t>HUAWEI</t>
  </si>
  <si>
    <t>RRU5909</t>
    <phoneticPr fontId="27" type="noConversion"/>
  </si>
  <si>
    <t>Proposed New Grouding Bar on Tower</t>
    <phoneticPr fontId="27" type="noConversion"/>
  </si>
  <si>
    <t>Any time</t>
  </si>
  <si>
    <t>N/A</t>
  </si>
  <si>
    <t>BBU Model</t>
    <phoneticPr fontId="36" type="noConversion"/>
  </si>
  <si>
    <t>Proposed BTS Information(2G-900)</t>
    <phoneticPr fontId="27" type="noConversion"/>
  </si>
  <si>
    <t>Proposed BTS Information(LTE-1800)</t>
    <phoneticPr fontId="27" type="noConversion"/>
  </si>
  <si>
    <t>Information</t>
    <phoneticPr fontId="27" type="noConversion"/>
  </si>
  <si>
    <t>System</t>
    <phoneticPr fontId="27" type="noConversion"/>
  </si>
  <si>
    <t>Configuration</t>
    <phoneticPr fontId="27" type="noConversion"/>
  </si>
  <si>
    <t>Existing</t>
    <phoneticPr fontId="27" type="noConversion"/>
  </si>
  <si>
    <t>2G-900</t>
    <phoneticPr fontId="27" type="noConversion"/>
  </si>
  <si>
    <t>2G-1800</t>
    <phoneticPr fontId="27" type="noConversion"/>
  </si>
  <si>
    <t>3G-2100</t>
    <phoneticPr fontId="27" type="noConversion"/>
  </si>
  <si>
    <t>Proposed</t>
    <phoneticPr fontId="27" type="noConversion"/>
  </si>
  <si>
    <t>LTE-1800</t>
    <phoneticPr fontId="27" type="noConversion"/>
  </si>
  <si>
    <t>Add New HUAWEI</t>
  </si>
  <si>
    <t>C1.  System Information</t>
    <phoneticPr fontId="27" type="noConversion"/>
  </si>
  <si>
    <t>C2.  Exisitng Antenna Information</t>
    <phoneticPr fontId="27" type="noConversion"/>
  </si>
  <si>
    <t>C3.  Proposed  New Antenna  information</t>
    <phoneticPr fontId="27" type="noConversion"/>
  </si>
  <si>
    <t>C4.  Existing BTS Information</t>
    <phoneticPr fontId="27" type="noConversion"/>
  </si>
  <si>
    <t>C5.  Proposed BTS Information</t>
    <phoneticPr fontId="27" type="noConversion"/>
  </si>
  <si>
    <t>Survey Date:</t>
    <phoneticPr fontId="27" type="noConversion"/>
  </si>
  <si>
    <t>Version</t>
    <phoneticPr fontId="27" type="noConversion"/>
  </si>
  <si>
    <t>Survey By:</t>
    <phoneticPr fontId="27" type="noConversion"/>
  </si>
  <si>
    <t>QN</t>
    <phoneticPr fontId="27" type="noConversion"/>
  </si>
  <si>
    <t>Version date</t>
    <phoneticPr fontId="27" type="noConversion"/>
  </si>
  <si>
    <t>APPROVED BY COMBA</t>
    <phoneticPr fontId="27" type="noConversion"/>
  </si>
  <si>
    <t>APPROVED BY ETL</t>
    <phoneticPr fontId="27" type="noConversion"/>
  </si>
  <si>
    <t>V1.0</t>
    <phoneticPr fontId="27" type="noConversion"/>
  </si>
  <si>
    <r>
      <rPr>
        <b/>
        <sz val="11"/>
        <color theme="1"/>
        <rFont val="宋体"/>
        <family val="3"/>
        <charset val="134"/>
      </rPr>
      <t>检查索引</t>
    </r>
    <phoneticPr fontId="60" type="noConversion"/>
  </si>
  <si>
    <r>
      <rPr>
        <b/>
        <sz val="11"/>
        <color theme="1"/>
        <rFont val="等线"/>
        <family val="2"/>
      </rPr>
      <t>分类</t>
    </r>
    <phoneticPr fontId="60" type="noConversion"/>
  </si>
  <si>
    <t>Eng Name</t>
    <phoneticPr fontId="60" type="noConversion"/>
  </si>
  <si>
    <t>大类数量</t>
    <phoneticPr fontId="60" type="noConversion"/>
  </si>
  <si>
    <t>6-Port Antenna</t>
    <phoneticPr fontId="60" type="noConversion"/>
  </si>
  <si>
    <t>10-Port Antenna</t>
    <phoneticPr fontId="60" type="noConversion"/>
  </si>
  <si>
    <t>GPS Cable</t>
    <phoneticPr fontId="60" type="noConversion"/>
  </si>
  <si>
    <r>
      <t>GPS</t>
    </r>
    <r>
      <rPr>
        <sz val="11"/>
        <color theme="1"/>
        <rFont val="等线"/>
        <family val="2"/>
      </rPr>
      <t>线缆长度</t>
    </r>
    <phoneticPr fontId="60" type="noConversion"/>
  </si>
  <si>
    <t>RRU RF Cable Pakage(3m)</t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</si>
  <si>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3</t>
    </r>
    <r>
      <rPr>
        <sz val="11"/>
        <color theme="1"/>
        <rFont val="等线"/>
        <family val="2"/>
      </rPr>
      <t>米）</t>
    </r>
    <phoneticPr fontId="60" type="noConversion"/>
  </si>
  <si>
    <r>
      <t>RRU</t>
    </r>
    <r>
      <rPr>
        <sz val="11"/>
        <color theme="1"/>
        <rFont val="等线"/>
        <family val="2"/>
      </rPr>
      <t>连接天线跳线组件（</t>
    </r>
    <r>
      <rPr>
        <sz val="11"/>
        <color theme="1"/>
        <rFont val="Arial"/>
        <family val="2"/>
      </rPr>
      <t>5</t>
    </r>
    <r>
      <rPr>
        <sz val="11"/>
        <color theme="1"/>
        <rFont val="等线"/>
        <family val="2"/>
      </rPr>
      <t>米）</t>
    </r>
    <phoneticPr fontId="60" type="noConversion"/>
  </si>
  <si>
    <t>4G RRU Fiber Pakage(100m)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</si>
  <si>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100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</si>
  <si>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Pakage(75m)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</si>
  <si>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75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</si>
  <si>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Pakage(50m)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</si>
  <si>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50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</si>
  <si>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Fiber Pakage(25m)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</si>
  <si>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连接</t>
    </r>
    <r>
      <rPr>
        <sz val="11"/>
        <color theme="1"/>
        <rFont val="Arial"/>
        <family val="2"/>
      </rPr>
      <t>BBU</t>
    </r>
    <r>
      <rPr>
        <sz val="11"/>
        <color theme="1"/>
        <rFont val="微软雅黑"/>
        <family val="2"/>
        <charset val="134"/>
      </rPr>
      <t>光缆套件</t>
    </r>
    <r>
      <rPr>
        <sz val="11"/>
        <color theme="1"/>
        <rFont val="Arial"/>
        <family val="2"/>
      </rPr>
      <t>25</t>
    </r>
    <r>
      <rPr>
        <sz val="11"/>
        <color theme="1"/>
        <rFont val="微软雅黑"/>
        <family val="2"/>
        <charset val="134"/>
      </rPr>
      <t>米</t>
    </r>
    <phoneticPr fontId="60" type="noConversion"/>
  </si>
  <si>
    <t>4G RRU Power Cable</t>
    <phoneticPr fontId="60" type="noConversion"/>
  </si>
  <si>
    <r>
      <t>RRU</t>
    </r>
    <r>
      <rPr>
        <sz val="11"/>
        <color theme="1"/>
        <rFont val="微软雅黑"/>
        <family val="2"/>
        <charset val="134"/>
      </rPr>
      <t>电源线</t>
    </r>
    <phoneticPr fontId="60" type="noConversion"/>
  </si>
  <si>
    <t>4 Paths Splitter</t>
    <phoneticPr fontId="60" type="noConversion"/>
  </si>
  <si>
    <r>
      <t xml:space="preserve">GPS </t>
    </r>
    <r>
      <rPr>
        <sz val="11"/>
        <color theme="1"/>
        <rFont val="等线"/>
        <family val="2"/>
      </rPr>
      <t>四功分元件</t>
    </r>
    <phoneticPr fontId="60" type="noConversion"/>
  </si>
  <si>
    <t>3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</si>
  <si>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三功分元件</t>
    </r>
    <phoneticPr fontId="60" type="noConversion"/>
  </si>
  <si>
    <t>2 Paths Splitter</t>
    <phoneticPr fontId="60" type="noConversion"/>
  </si>
  <si>
    <r>
      <t xml:space="preserve">GPS </t>
    </r>
    <r>
      <rPr>
        <sz val="11"/>
        <rFont val="宋体"/>
        <family val="3"/>
        <charset val="134"/>
      </rPr>
      <t>二功分元件</t>
    </r>
    <phoneticPr fontId="60" type="noConversion"/>
  </si>
  <si>
    <t>2G RRU Fiber Pakage(100m)</t>
    <phoneticPr fontId="60" type="noConversion"/>
  </si>
  <si>
    <t>2G RRU Fiber Pakage(75m)</t>
    <phoneticPr fontId="60" type="noConversion"/>
  </si>
  <si>
    <t>2G RRU Fiber Pakage(50m)</t>
    <phoneticPr fontId="60" type="noConversion"/>
  </si>
  <si>
    <t>2G RRU Fiber Pakage(25m)</t>
    <phoneticPr fontId="60" type="noConversion"/>
  </si>
  <si>
    <t>2G RRU Power Cable</t>
    <phoneticPr fontId="60" type="noConversion"/>
  </si>
  <si>
    <r>
      <t>BBU+3RRU(1800</t>
    </r>
    <r>
      <rPr>
        <sz val="11"/>
        <color theme="1"/>
        <rFont val="宋体"/>
        <family val="3"/>
        <charset val="134"/>
      </rPr>
      <t>）</t>
    </r>
    <phoneticPr fontId="60" type="noConversion"/>
  </si>
  <si>
    <t>Outdoor Cabinet(Comba)</t>
    <phoneticPr fontId="60" type="noConversion"/>
  </si>
  <si>
    <r>
      <t>Outdoor</t>
    </r>
    <r>
      <rPr>
        <sz val="11"/>
        <color theme="1"/>
        <rFont val="等线"/>
        <family val="2"/>
      </rPr>
      <t>机柜（京信）</t>
    </r>
    <phoneticPr fontId="60" type="noConversion"/>
  </si>
  <si>
    <t>Iutdoor Cabinet(Comba)</t>
    <phoneticPr fontId="60" type="noConversion"/>
  </si>
  <si>
    <r>
      <t>Indoor</t>
    </r>
    <r>
      <rPr>
        <sz val="11"/>
        <color theme="1"/>
        <rFont val="等线"/>
        <family val="2"/>
      </rPr>
      <t>机柜（京信）</t>
    </r>
    <phoneticPr fontId="60" type="noConversion"/>
  </si>
  <si>
    <t>Outdoor Cabinet(HuaWei)</t>
    <phoneticPr fontId="60" type="noConversion"/>
  </si>
  <si>
    <t>AC Power Cable ZA-RVV,4*10mm2</t>
    <phoneticPr fontId="60" type="noConversion"/>
  </si>
  <si>
    <t>ZA-RVV,4*10mm2</t>
    <phoneticPr fontId="60" type="noConversion"/>
  </si>
  <si>
    <t>AC Power Cable ZA-RVV,3*25mm2</t>
    <phoneticPr fontId="60" type="noConversion"/>
  </si>
  <si>
    <t>ZA-RVV,3*25mm2</t>
    <phoneticPr fontId="60" type="noConversion"/>
  </si>
  <si>
    <t>AC Distribution Box</t>
    <phoneticPr fontId="60" type="noConversion"/>
  </si>
  <si>
    <t>New build basement</t>
    <phoneticPr fontId="60" type="noConversion"/>
  </si>
  <si>
    <t>室外基座新增</t>
    <phoneticPr fontId="60" type="noConversion"/>
  </si>
  <si>
    <t>Extend original basement</t>
    <phoneticPr fontId="60" type="noConversion"/>
  </si>
  <si>
    <t>室外基座扩展</t>
    <phoneticPr fontId="60" type="noConversion"/>
  </si>
  <si>
    <t>GND Cable on tower</t>
    <phoneticPr fontId="60" type="noConversion"/>
  </si>
  <si>
    <t>塔上地线排线缆</t>
    <phoneticPr fontId="60" type="noConversion"/>
  </si>
  <si>
    <t>GND Cable for basement</t>
    <phoneticPr fontId="60" type="noConversion"/>
  </si>
  <si>
    <t>塔下地线排线缆</t>
    <phoneticPr fontId="60" type="noConversion"/>
  </si>
  <si>
    <t>ANT Mounting 3m</t>
    <phoneticPr fontId="60" type="noConversion"/>
  </si>
  <si>
    <t>塔上3m抱杆</t>
    <phoneticPr fontId="60" type="noConversion"/>
  </si>
  <si>
    <t>ANT Mounting 1.5m</t>
    <phoneticPr fontId="60" type="noConversion"/>
  </si>
  <si>
    <t>塔上1.5米抱杆</t>
    <phoneticPr fontId="60" type="noConversion"/>
  </si>
  <si>
    <t>AC BOX Mounting 1.2m</t>
    <phoneticPr fontId="60" type="noConversion"/>
  </si>
  <si>
    <t>增加防水空开箱支撑杆</t>
    <phoneticPr fontId="60" type="noConversion"/>
  </si>
  <si>
    <t>大类名称</t>
    <phoneticPr fontId="27" type="noConversion"/>
  </si>
  <si>
    <t>型号</t>
    <phoneticPr fontId="60" type="noConversion"/>
  </si>
  <si>
    <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</si>
  <si>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等线"/>
        <family val="2"/>
      </rPr>
      <t>子</t>
    </r>
    <r>
      <rPr>
        <b/>
        <sz val="11"/>
        <color theme="1"/>
        <rFont val="Arial"/>
        <family val="2"/>
      </rPr>
      <t>SAP</t>
    </r>
    <r>
      <rPr>
        <b/>
        <sz val="11"/>
        <color theme="1"/>
        <rFont val="等线"/>
        <family val="2"/>
      </rPr>
      <t>编码</t>
    </r>
    <phoneticPr fontId="60" type="noConversion"/>
  </si>
  <si>
    <r>
      <rPr>
        <b/>
        <sz val="11"/>
        <color theme="1"/>
        <rFont val="宋体"/>
        <family val="3"/>
        <charset val="134"/>
      </rPr>
      <t>包内配置数</t>
    </r>
    <phoneticPr fontId="60" type="noConversion"/>
  </si>
  <si>
    <r>
      <rPr>
        <b/>
        <sz val="11"/>
        <color theme="1"/>
        <rFont val="宋体"/>
        <family val="3"/>
        <charset val="134"/>
      </rPr>
      <t>包数</t>
    </r>
    <phoneticPr fontId="60" type="noConversion"/>
  </si>
  <si>
    <r>
      <rPr>
        <b/>
        <sz val="11"/>
        <color theme="1"/>
        <rFont val="宋体"/>
        <family val="3"/>
        <charset val="134"/>
      </rPr>
      <t>总数</t>
    </r>
    <phoneticPr fontId="60" type="noConversion"/>
  </si>
  <si>
    <t>配置说明</t>
    <phoneticPr fontId="60" type="noConversion"/>
  </si>
  <si>
    <t>单位</t>
    <phoneticPr fontId="60" type="noConversion"/>
  </si>
  <si>
    <r>
      <rPr>
        <b/>
        <sz val="11"/>
        <color theme="1"/>
        <rFont val="微软雅黑"/>
        <family val="2"/>
        <charset val="134"/>
      </rPr>
      <t>天线</t>
    </r>
    <phoneticPr fontId="60" type="noConversion"/>
  </si>
  <si>
    <r>
      <t>ODI-065R17M18JJ-G,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R)</t>
    </r>
  </si>
  <si>
    <t>710003-001632-5100</t>
  </si>
  <si>
    <r>
      <t>694-960/1710-2690*2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16.8/17.5/18.0dBi,E-Tilt: 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2680mmx320mmx145mm, 6 x 7/16 DIN-Female,AISG2.0 8 Pin Circle Connector</t>
    </r>
    <phoneticPr fontId="60" type="noConversion"/>
  </si>
  <si>
    <t>N/A</t>
    <phoneticPr fontId="60" type="noConversion"/>
  </si>
  <si>
    <t>面</t>
    <phoneticPr fontId="60" type="noConversion"/>
  </si>
  <si>
    <r>
      <t>ODI-065R17M18JJJJ-G,</t>
    </r>
    <r>
      <rPr>
        <sz val="10"/>
        <color theme="1"/>
        <rFont val="宋体"/>
        <family val="2"/>
      </rPr>
      <t>Ⅲ</t>
    </r>
    <r>
      <rPr>
        <sz val="10"/>
        <color theme="1"/>
        <rFont val="Segoe UI"/>
        <family val="2"/>
      </rPr>
      <t>,</t>
    </r>
    <r>
      <rPr>
        <sz val="10"/>
        <color theme="1"/>
        <rFont val="宋体"/>
        <family val="2"/>
      </rPr>
      <t>电调天线</t>
    </r>
    <r>
      <rPr>
        <sz val="10"/>
        <color theme="1"/>
        <rFont val="Segoe UI"/>
        <family val="2"/>
      </rPr>
      <t>(</t>
    </r>
    <r>
      <rPr>
        <sz val="10"/>
        <color theme="1"/>
        <rFont val="宋体"/>
        <family val="2"/>
      </rPr>
      <t>海外</t>
    </r>
    <r>
      <rPr>
        <sz val="10"/>
        <color theme="1"/>
        <rFont val="Segoe UI"/>
        <family val="2"/>
      </rPr>
      <t>)</t>
    </r>
  </si>
  <si>
    <t>710003-001514-5000</t>
  </si>
  <si>
    <r>
      <t>698-960/1710-2690*4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Gain 16.7/17.5/18.0/17.5/18.0dBi,E-Tilt: 0-10/0-10/0-10/0-10/0-10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65°Horizontal Beamwidth</t>
    </r>
    <r>
      <rPr>
        <sz val="10"/>
        <color theme="1"/>
        <rFont val="微软雅黑"/>
        <family val="2"/>
        <charset val="134"/>
      </rPr>
      <t>，</t>
    </r>
    <r>
      <rPr>
        <sz val="10"/>
        <color theme="1"/>
        <rFont val="Arial"/>
        <family val="2"/>
      </rPr>
      <t>Integrated RCU,2680mmx380mmx138mm,10 x 7/16 DIN-Female,AISG2.0 8 Pin Circle Connector</t>
    </r>
    <phoneticPr fontId="60" type="noConversion"/>
  </si>
  <si>
    <r>
      <t>4G</t>
    </r>
    <r>
      <rPr>
        <b/>
        <sz val="11"/>
        <color theme="1"/>
        <rFont val="微软雅黑"/>
        <family val="2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微软雅黑"/>
        <family val="2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</si>
  <si>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t>ENB-35,A66FAU,H03Y03N48M16</t>
  </si>
  <si>
    <t>610005-000077-5000</t>
  </si>
  <si>
    <t>套</t>
    <phoneticPr fontId="60" type="noConversion"/>
  </si>
  <si>
    <r>
      <t>4G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</si>
  <si>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r>
      <t>ENB-35A57R-3921MX,4GBBU</t>
    </r>
    <r>
      <rPr>
        <sz val="10"/>
        <rFont val="宋体"/>
        <family val="3"/>
        <charset val="134"/>
      </rPr>
      <t>机柜安装托板套件</t>
    </r>
    <phoneticPr fontId="60" type="noConversion"/>
  </si>
  <si>
    <r>
      <t xml:space="preserve">200902-003386-80
</t>
    </r>
    <r>
      <rPr>
        <sz val="10"/>
        <rFont val="FrutigerNext LT Regular"/>
        <family val="2"/>
      </rPr>
      <t>安装架</t>
    </r>
    <phoneticPr fontId="60" type="noConversion"/>
  </si>
  <si>
    <t>101916-003579-00</t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</si>
  <si>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4G BBU 1:1</t>
    </r>
    <phoneticPr fontId="60" type="noConversion"/>
  </si>
  <si>
    <t>102204-000104-00</t>
  </si>
  <si>
    <r>
      <t>4G GPS</t>
    </r>
    <r>
      <rPr>
        <b/>
        <sz val="10"/>
        <color theme="1"/>
        <rFont val="微软雅黑"/>
        <family val="2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</si>
  <si>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套件）</t>
    </r>
    <phoneticPr fontId="60" type="noConversion"/>
  </si>
  <si>
    <t>100607-003795-00</t>
    <phoneticPr fontId="60" type="noConversion"/>
  </si>
  <si>
    <r>
      <t>N-J5D-1-N-J5D-1-1000,</t>
    </r>
    <r>
      <rPr>
        <sz val="10"/>
        <rFont val="微软雅黑"/>
        <family val="2"/>
        <charset val="134"/>
      </rPr>
      <t>电缆组件</t>
    </r>
  </si>
  <si>
    <r>
      <rPr>
        <sz val="10"/>
        <rFont val="宋体"/>
        <family val="3"/>
        <charset val="134"/>
      </rPr>
      <t>与</t>
    </r>
    <r>
      <rPr>
        <sz val="10"/>
        <rFont val="Arial"/>
        <family val="2"/>
      </rPr>
      <t>4G BBU 1:1</t>
    </r>
    <phoneticPr fontId="60" type="noConversion"/>
  </si>
  <si>
    <t>200707-000291-00</t>
    <phoneticPr fontId="60" type="noConversion"/>
  </si>
  <si>
    <r>
      <t>TSA1575AT4-SZX,GPS</t>
    </r>
    <r>
      <rPr>
        <sz val="10"/>
        <rFont val="微软雅黑"/>
        <family val="2"/>
        <charset val="134"/>
      </rPr>
      <t>接收天线</t>
    </r>
  </si>
  <si>
    <t>102303-001399-00</t>
    <phoneticPr fontId="60" type="noConversion"/>
  </si>
  <si>
    <r>
      <rPr>
        <sz val="10"/>
        <rFont val="微软雅黑"/>
        <family val="2"/>
        <charset val="134"/>
      </rPr>
      <t>单孔单联护套</t>
    </r>
    <r>
      <rPr>
        <sz val="10"/>
        <rFont val="Arial"/>
        <family val="2"/>
      </rPr>
      <t>13mm</t>
    </r>
    <r>
      <rPr>
        <sz val="10"/>
        <rFont val="微软雅黑"/>
        <family val="2"/>
        <charset val="134"/>
      </rPr>
      <t>线卡</t>
    </r>
  </si>
  <si>
    <t>100599-000061-00</t>
    <phoneticPr fontId="60" type="noConversion"/>
  </si>
  <si>
    <r>
      <t>AN-JX-W,N</t>
    </r>
    <r>
      <rPr>
        <sz val="10"/>
        <rFont val="微软雅黑"/>
        <family val="2"/>
        <charset val="134"/>
      </rPr>
      <t>型直角转接头</t>
    </r>
    <phoneticPr fontId="60" type="noConversion"/>
  </si>
  <si>
    <r>
      <t xml:space="preserve">102102-000071-00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避雷器）</t>
    </r>
    <phoneticPr fontId="60" type="noConversion"/>
  </si>
  <si>
    <t>102102-000071-00</t>
    <phoneticPr fontId="60" type="noConversion"/>
  </si>
  <si>
    <r>
      <t>QFL06-KT15-17N-20JK,GPS</t>
    </r>
    <r>
      <rPr>
        <sz val="10"/>
        <rFont val="微软雅黑"/>
        <family val="2"/>
        <charset val="134"/>
      </rPr>
      <t>天馈避雷器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</si>
  <si>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GPS</t>
    </r>
    <r>
      <rPr>
        <sz val="10"/>
        <color theme="1"/>
        <rFont val="宋体"/>
        <family val="3"/>
        <charset val="134"/>
      </rPr>
      <t>套件</t>
    </r>
    <r>
      <rPr>
        <sz val="10"/>
        <color theme="1"/>
        <rFont val="Arial"/>
        <family val="2"/>
      </rPr>
      <t>1:1</t>
    </r>
    <phoneticPr fontId="60" type="noConversion"/>
  </si>
  <si>
    <r>
      <t xml:space="preserve">100604-000089-03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馈线）</t>
    </r>
    <phoneticPr fontId="60" type="noConversion"/>
  </si>
  <si>
    <t>100604-000089-03</t>
    <phoneticPr fontId="60" type="noConversion"/>
  </si>
  <si>
    <r>
      <t>CL-SF1/2RN,1/2</t>
    </r>
    <r>
      <rPr>
        <sz val="10"/>
        <rFont val="微软雅黑"/>
        <family val="2"/>
        <charset val="134"/>
      </rPr>
      <t>″超柔阻燃馈线</t>
    </r>
    <phoneticPr fontId="60" type="noConversion"/>
  </si>
  <si>
    <r>
      <rPr>
        <sz val="10"/>
        <color theme="1"/>
        <rFont val="宋体"/>
        <family val="3"/>
        <charset val="134"/>
      </rPr>
      <t>参考《京信</t>
    </r>
    <r>
      <rPr>
        <sz val="10"/>
        <color theme="1"/>
        <rFont val="Arial"/>
        <family val="2"/>
      </rPr>
      <t>4G</t>
    </r>
    <r>
      <rPr>
        <sz val="10"/>
        <color theme="1"/>
        <rFont val="宋体"/>
        <family val="3"/>
        <charset val="134"/>
      </rPr>
      <t>设备安装指导》依据现场情况定义</t>
    </r>
    <phoneticPr fontId="60" type="noConversion"/>
  </si>
  <si>
    <t>米</t>
    <phoneticPr fontId="60" type="noConversion"/>
  </si>
  <si>
    <r>
      <t xml:space="preserve">100502-000114-00
</t>
    </r>
    <r>
      <rPr>
        <sz val="10"/>
        <rFont val="微软雅黑"/>
        <family val="2"/>
        <charset val="134"/>
      </rPr>
      <t>（</t>
    </r>
    <r>
      <rPr>
        <sz val="10"/>
        <rFont val="Arial"/>
        <family val="2"/>
      </rPr>
      <t>GPS</t>
    </r>
    <r>
      <rPr>
        <sz val="10"/>
        <rFont val="微软雅黑"/>
        <family val="2"/>
        <charset val="134"/>
      </rPr>
      <t>馈线接头）</t>
    </r>
    <phoneticPr fontId="60" type="noConversion"/>
  </si>
  <si>
    <t>100502-000114-00</t>
    <phoneticPr fontId="60" type="noConversion"/>
  </si>
  <si>
    <r>
      <t>CN-NM-SF1/2,1/2</t>
    </r>
    <r>
      <rPr>
        <sz val="10"/>
        <rFont val="微软雅黑"/>
        <family val="2"/>
        <charset val="134"/>
      </rPr>
      <t>″超柔馈线</t>
    </r>
    <r>
      <rPr>
        <sz val="10"/>
        <rFont val="Arial"/>
        <family val="2"/>
      </rPr>
      <t>N</t>
    </r>
    <r>
      <rPr>
        <sz val="10"/>
        <rFont val="微软雅黑"/>
        <family val="2"/>
        <charset val="134"/>
      </rPr>
      <t>型</t>
    </r>
    <r>
      <rPr>
        <sz val="10"/>
        <rFont val="Arial"/>
        <family val="2"/>
      </rPr>
      <t>J</t>
    </r>
    <r>
      <rPr>
        <sz val="10"/>
        <rFont val="微软雅黑"/>
        <family val="2"/>
        <charset val="134"/>
      </rPr>
      <t>头</t>
    </r>
    <phoneticPr fontId="60" type="noConversion"/>
  </si>
  <si>
    <t>个</t>
    <phoneticPr fontId="60" type="noConversion"/>
  </si>
  <si>
    <t>ENB-35,A57R,H01P46S42N48DV</t>
  </si>
  <si>
    <t>600003-002355-0000</t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</si>
  <si>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3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</si>
  <si>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200902-003380-80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</si>
  <si>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  <phoneticPr fontId="60" type="noConversion"/>
  </si>
  <si>
    <r>
      <t>LSA-NM/NF,N-J</t>
    </r>
    <r>
      <rPr>
        <sz val="10"/>
        <rFont val="微软雅黑"/>
        <family val="2"/>
        <charset val="134"/>
      </rPr>
      <t>型和</t>
    </r>
    <r>
      <rPr>
        <sz val="10"/>
        <rFont val="Arial"/>
        <family val="2"/>
      </rPr>
      <t>N-K</t>
    </r>
    <r>
      <rPr>
        <sz val="10"/>
        <rFont val="微软雅黑"/>
        <family val="2"/>
        <charset val="134"/>
      </rPr>
      <t>型转接避雷器</t>
    </r>
  </si>
  <si>
    <t>根据现场塔上安装情况确认使用3米包或5米包
二选一</t>
    <phoneticPr fontId="60" type="noConversion"/>
  </si>
  <si>
    <t>101813-001291-00</t>
  </si>
  <si>
    <r>
      <t>00-KX02A,3,</t>
    </r>
    <r>
      <rPr>
        <sz val="10"/>
        <rFont val="微软雅黑"/>
        <family val="2"/>
        <charset val="134"/>
      </rPr>
      <t>电调天线控制线</t>
    </r>
  </si>
  <si>
    <t>102301-000101-00</t>
  </si>
  <si>
    <r>
      <t>19*20000,</t>
    </r>
    <r>
      <rPr>
        <sz val="10"/>
        <rFont val="微软雅黑"/>
        <family val="2"/>
        <charset val="134"/>
      </rPr>
      <t>黑色胶带</t>
    </r>
  </si>
  <si>
    <t>102301-000107-01</t>
  </si>
  <si>
    <r>
      <t>63.5×600,3M</t>
    </r>
    <r>
      <rPr>
        <sz val="10"/>
        <rFont val="微软雅黑"/>
        <family val="2"/>
        <charset val="134"/>
      </rPr>
      <t>防水胶泥</t>
    </r>
    <r>
      <rPr>
        <sz val="10"/>
        <rFont val="Arial"/>
        <family val="2"/>
      </rPr>
      <t>(2166#)</t>
    </r>
  </si>
  <si>
    <t>102301-000009-00</t>
  </si>
  <si>
    <r>
      <t>7.6×300,</t>
    </r>
    <r>
      <rPr>
        <sz val="10"/>
        <rFont val="微软雅黑"/>
        <family val="2"/>
        <charset val="134"/>
      </rPr>
      <t>黑色扎带</t>
    </r>
  </si>
  <si>
    <t>100608-000077-45</t>
  </si>
  <si>
    <r>
      <t>JP-NM/DM3M-SF12,</t>
    </r>
    <r>
      <rPr>
        <sz val="10"/>
        <rFont val="微软雅黑"/>
        <family val="2"/>
        <charset val="134"/>
      </rPr>
      <t>跳线</t>
    </r>
  </si>
  <si>
    <t>102008-000177-00</t>
  </si>
  <si>
    <r>
      <t>M25-M25,</t>
    </r>
    <r>
      <rPr>
        <sz val="10"/>
        <rFont val="微软雅黑"/>
        <family val="2"/>
        <charset val="134"/>
      </rPr>
      <t>电缆密封套</t>
    </r>
  </si>
  <si>
    <r>
      <t>RRU</t>
    </r>
    <r>
      <rPr>
        <b/>
        <sz val="10"/>
        <color theme="1"/>
        <rFont val="微软雅黑"/>
        <family val="2"/>
        <charset val="134"/>
      </rPr>
      <t>连接天线跳线组件（</t>
    </r>
    <r>
      <rPr>
        <b/>
        <sz val="10"/>
        <color theme="1"/>
        <rFont val="Arial"/>
        <family val="2"/>
      </rPr>
      <t>5</t>
    </r>
    <r>
      <rPr>
        <b/>
        <sz val="10"/>
        <color theme="1"/>
        <rFont val="微软雅黑"/>
        <family val="2"/>
        <charset val="134"/>
      </rPr>
      <t>米）</t>
    </r>
    <phoneticPr fontId="60" type="noConversion"/>
  </si>
  <si>
    <r>
      <t xml:space="preserve">200902-003420-80
</t>
    </r>
    <r>
      <rPr>
        <sz val="10"/>
        <rFont val="微软雅黑"/>
        <family val="2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微软雅黑"/>
        <family val="2"/>
        <charset val="134"/>
      </rPr>
      <t>米）</t>
    </r>
    <phoneticPr fontId="60" type="noConversion"/>
  </si>
  <si>
    <t>102304-000101-00</t>
  </si>
  <si>
    <t>101813-001294-00</t>
  </si>
  <si>
    <r>
      <t>00-KX02A,5,</t>
    </r>
    <r>
      <rPr>
        <sz val="10"/>
        <rFont val="微软雅黑"/>
        <family val="2"/>
        <charset val="134"/>
      </rPr>
      <t>电调天线控制线</t>
    </r>
  </si>
  <si>
    <t>100608-000308-45</t>
  </si>
  <si>
    <r>
      <t>JP-NM/DM5M-SF1/2,</t>
    </r>
    <r>
      <rPr>
        <sz val="10"/>
        <rFont val="微软雅黑"/>
        <family val="2"/>
        <charset val="134"/>
      </rPr>
      <t>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</si>
  <si>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100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</si>
  <si>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200902-003399-80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100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</si>
  <si>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101110-000077-00</t>
    <phoneticPr fontId="60" type="noConversion"/>
  </si>
  <si>
    <r>
      <t>SFPP-1310G-10D,</t>
    </r>
    <r>
      <rPr>
        <sz val="10"/>
        <rFont val="微软雅黑"/>
        <family val="2"/>
        <charset val="134"/>
      </rPr>
      <t>双纤单模</t>
    </r>
    <r>
      <rPr>
        <sz val="10"/>
        <rFont val="Arial"/>
        <family val="2"/>
      </rPr>
      <t>SFP+</t>
    </r>
    <r>
      <rPr>
        <sz val="10"/>
        <rFont val="微软雅黑"/>
        <family val="2"/>
        <charset val="134"/>
      </rPr>
      <t>数字光模块</t>
    </r>
    <phoneticPr fontId="60" type="noConversion"/>
  </si>
  <si>
    <t>根据塔高不同选用不同长度光纤包
多选一</t>
    <phoneticPr fontId="60" type="noConversion"/>
  </si>
  <si>
    <t>101108-000274-00</t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</si>
  <si>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0.075-L100,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</si>
  <si>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75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</si>
  <si>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75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</si>
  <si>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101108-000279-00</t>
  </si>
  <si>
    <r>
      <t>DLCP-DLCP-2SMB05-0.13/0.075-L75,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</si>
  <si>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50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</si>
  <si>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200902-003401-80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50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</si>
  <si>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101108-000276-00</t>
    <phoneticPr fontId="60" type="noConversion"/>
  </si>
  <si>
    <r>
      <t>DLCP-DLCP-2SMB05-0.13</t>
    </r>
    <r>
      <rPr>
        <sz val="10"/>
        <rFont val="微软雅黑"/>
        <family val="2"/>
        <charset val="134"/>
      </rPr>
      <t>／</t>
    </r>
    <r>
      <rPr>
        <sz val="10"/>
        <rFont val="Arial"/>
        <family val="2"/>
      </rPr>
      <t>0.075-L50,</t>
    </r>
    <r>
      <rPr>
        <sz val="10"/>
        <rFont val="微软雅黑"/>
        <family val="2"/>
        <charset val="134"/>
      </rPr>
      <t>铠装</t>
    </r>
  </si>
  <si>
    <r>
      <t>RRU</t>
    </r>
    <r>
      <rPr>
        <b/>
        <sz val="10"/>
        <color theme="1"/>
        <rFont val="微软雅黑"/>
        <family val="2"/>
        <charset val="134"/>
      </rPr>
      <t>连接</t>
    </r>
    <r>
      <rPr>
        <b/>
        <sz val="10"/>
        <color theme="1"/>
        <rFont val="Arial"/>
        <family val="2"/>
      </rPr>
      <t>BBU</t>
    </r>
    <r>
      <rPr>
        <b/>
        <sz val="10"/>
        <color theme="1"/>
        <rFont val="微软雅黑"/>
        <family val="2"/>
        <charset val="134"/>
      </rPr>
      <t>光缆套件</t>
    </r>
    <r>
      <rPr>
        <b/>
        <sz val="10"/>
        <color theme="1"/>
        <rFont val="Arial"/>
        <family val="2"/>
      </rPr>
      <t>25</t>
    </r>
    <r>
      <rPr>
        <b/>
        <sz val="10"/>
        <color theme="1"/>
        <rFont val="微软雅黑"/>
        <family val="2"/>
        <charset val="134"/>
      </rPr>
      <t>米</t>
    </r>
    <phoneticPr fontId="60" type="noConversion"/>
  </si>
  <si>
    <r>
      <t xml:space="preserve">200902-003580-80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25</t>
    </r>
    <r>
      <rPr>
        <sz val="10"/>
        <rFont val="宋体"/>
        <family val="3"/>
        <charset val="134"/>
      </rPr>
      <t xml:space="preserve">米光纤套件）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</si>
  <si>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101108-000280-00</t>
  </si>
  <si>
    <r>
      <t>DLCP-DLCP-2SMB05-0.13/0.075-L25,</t>
    </r>
    <r>
      <rPr>
        <sz val="10"/>
        <rFont val="微软雅黑"/>
        <family val="2"/>
        <charset val="134"/>
      </rPr>
      <t>铠装跳线</t>
    </r>
  </si>
  <si>
    <r>
      <t>RRU</t>
    </r>
    <r>
      <rPr>
        <b/>
        <sz val="10"/>
        <color theme="1"/>
        <rFont val="微软雅黑"/>
        <family val="2"/>
        <charset val="134"/>
      </rPr>
      <t>电源线</t>
    </r>
    <phoneticPr fontId="60" type="noConversion"/>
  </si>
  <si>
    <r>
      <t>100603-000717-00
(</t>
    </r>
    <r>
      <rPr>
        <sz val="10"/>
        <rFont val="等线"/>
        <family val="3"/>
        <charset val="134"/>
      </rPr>
      <t>电源线</t>
    </r>
    <r>
      <rPr>
        <sz val="10"/>
        <rFont val="Arial"/>
        <family val="2"/>
      </rPr>
      <t>)</t>
    </r>
    <phoneticPr fontId="60" type="noConversion"/>
  </si>
  <si>
    <t>100603-000717-00</t>
    <phoneticPr fontId="60" type="noConversion"/>
  </si>
  <si>
    <r>
      <t>YJV23 2×4mm2,</t>
    </r>
    <r>
      <rPr>
        <sz val="10"/>
        <rFont val="宋体"/>
        <family val="3"/>
        <charset val="134"/>
      </rPr>
      <t>二芯</t>
    </r>
    <r>
      <rPr>
        <sz val="10"/>
        <rFont val="Arial"/>
        <family val="2"/>
      </rPr>
      <t>(</t>
    </r>
    <r>
      <rPr>
        <sz val="10"/>
        <rFont val="宋体"/>
        <family val="3"/>
        <charset val="134"/>
      </rPr>
      <t>蓝黑</t>
    </r>
    <r>
      <rPr>
        <sz val="10"/>
        <rFont val="Arial"/>
        <family val="2"/>
      </rPr>
      <t>)</t>
    </r>
    <r>
      <rPr>
        <sz val="10"/>
        <rFont val="宋体"/>
        <family val="3"/>
        <charset val="134"/>
      </rPr>
      <t>电源线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</si>
  <si>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电源线连接器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</si>
  <si>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塔上使用地线或</t>
    </r>
    <r>
      <rPr>
        <b/>
        <sz val="10"/>
        <color theme="1"/>
        <rFont val="Arial"/>
        <family val="2"/>
      </rPr>
      <t>BBU GPS</t>
    </r>
    <r>
      <rPr>
        <b/>
        <sz val="10"/>
        <color theme="1"/>
        <rFont val="微软雅黑"/>
        <family val="2"/>
        <charset val="134"/>
      </rPr>
      <t>避雷器地线</t>
    </r>
    <phoneticPr fontId="60" type="noConversion"/>
  </si>
  <si>
    <r>
      <t>100603-000361-00
(</t>
    </r>
    <r>
      <rPr>
        <sz val="10"/>
        <rFont val="FrutigerNext LT Regular"/>
        <family val="2"/>
      </rPr>
      <t>地线</t>
    </r>
    <r>
      <rPr>
        <sz val="10"/>
        <rFont val="Arial"/>
        <family val="2"/>
      </rPr>
      <t>)</t>
    </r>
    <phoneticPr fontId="60" type="noConversion"/>
  </si>
  <si>
    <t>100603-000361-00</t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</si>
  <si>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塔上使用地线接地端子</t>
    </r>
    <phoneticPr fontId="60" type="noConversion"/>
  </si>
  <si>
    <t>SC16-8,接线端子</t>
    <phoneticPr fontId="60" type="noConversion"/>
  </si>
  <si>
    <t>102004-000150-00</t>
    <phoneticPr fontId="60" type="noConversion"/>
  </si>
  <si>
    <r>
      <rPr>
        <sz val="10"/>
        <color theme="1"/>
        <rFont val="微软雅黑"/>
        <family val="2"/>
        <charset val="134"/>
      </rPr>
      <t>接地端子</t>
    </r>
    <phoneticPr fontId="60" type="noConversion"/>
  </si>
  <si>
    <r>
      <t>RRU</t>
    </r>
    <r>
      <rPr>
        <b/>
        <sz val="10"/>
        <color theme="1"/>
        <rFont val="微软雅黑"/>
        <family val="2"/>
        <charset val="134"/>
      </rPr>
      <t>光缆</t>
    </r>
    <r>
      <rPr>
        <b/>
        <sz val="10"/>
        <color theme="1"/>
        <rFont val="Arial"/>
        <family val="2"/>
      </rPr>
      <t>+</t>
    </r>
    <r>
      <rPr>
        <b/>
        <sz val="10"/>
        <color theme="1"/>
        <rFont val="微软雅黑"/>
        <family val="2"/>
        <charset val="134"/>
      </rPr>
      <t>电源线线卡（</t>
    </r>
    <r>
      <rPr>
        <b/>
        <sz val="10"/>
        <color theme="1"/>
        <rFont val="Arial"/>
        <family val="2"/>
      </rPr>
      <t>3RRU</t>
    </r>
    <r>
      <rPr>
        <b/>
        <sz val="10"/>
        <color theme="1"/>
        <rFont val="微软雅黑"/>
        <family val="2"/>
        <charset val="134"/>
      </rPr>
      <t>）</t>
    </r>
    <phoneticPr fontId="60" type="noConversion"/>
  </si>
  <si>
    <r>
      <rPr>
        <sz val="9"/>
        <rFont val="微软雅黑"/>
        <family val="2"/>
        <charset val="134"/>
      </rPr>
      <t>双孔三联护套</t>
    </r>
    <r>
      <rPr>
        <sz val="9"/>
        <rFont val="Arial"/>
        <family val="2"/>
      </rPr>
      <t>13mm</t>
    </r>
    <r>
      <rPr>
        <sz val="9"/>
        <rFont val="微软雅黑"/>
        <family val="2"/>
        <charset val="134"/>
      </rPr>
      <t>线卡</t>
    </r>
    <r>
      <rPr>
        <sz val="9"/>
        <rFont val="Arial"/>
        <family val="2"/>
      </rPr>
      <t>(</t>
    </r>
    <r>
      <rPr>
        <sz val="9"/>
        <rFont val="微软雅黑"/>
        <family val="2"/>
        <charset val="134"/>
      </rPr>
      <t>按照</t>
    </r>
    <r>
      <rPr>
        <sz val="9"/>
        <rFont val="Arial"/>
        <family val="2"/>
      </rPr>
      <t>1.5m</t>
    </r>
    <r>
      <rPr>
        <sz val="9"/>
        <rFont val="微软雅黑"/>
        <family val="2"/>
        <charset val="134"/>
      </rPr>
      <t>一个</t>
    </r>
    <r>
      <rPr>
        <sz val="9"/>
        <rFont val="Arial"/>
        <family val="2"/>
      </rPr>
      <t>)</t>
    </r>
    <phoneticPr fontId="60" type="noConversion"/>
  </si>
  <si>
    <r>
      <t>2G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京信</t>
    </r>
    <r>
      <rPr>
        <b/>
        <sz val="11"/>
        <color theme="1"/>
        <rFont val="Arial"/>
        <family val="2"/>
      </rPr>
      <t>)</t>
    </r>
    <phoneticPr fontId="60" type="noConversion"/>
  </si>
  <si>
    <r>
      <t>2G</t>
    </r>
    <r>
      <rPr>
        <b/>
        <sz val="10"/>
        <color theme="1"/>
        <rFont val="微软雅黑"/>
        <family val="2"/>
        <charset val="134"/>
      </rPr>
      <t>单机组件</t>
    </r>
    <phoneticPr fontId="60" type="noConversion"/>
  </si>
  <si>
    <t>100606-000093-00</t>
    <phoneticPr fontId="60" type="noConversion"/>
  </si>
  <si>
    <r>
      <t>CAT5e-0.5, 1</t>
    </r>
    <r>
      <rPr>
        <sz val="10"/>
        <color theme="1"/>
        <rFont val="Segoe UI"/>
        <family val="2"/>
      </rPr>
      <t>米</t>
    </r>
    <r>
      <rPr>
        <sz val="10"/>
        <color theme="1"/>
        <rFont val="Arial"/>
        <family val="2"/>
      </rPr>
      <t>,</t>
    </r>
    <r>
      <rPr>
        <sz val="10"/>
        <color theme="1"/>
        <rFont val="Segoe UI"/>
        <family val="2"/>
      </rPr>
      <t>带</t>
    </r>
    <r>
      <rPr>
        <sz val="10"/>
        <color theme="1"/>
        <rFont val="Arial"/>
        <family val="2"/>
      </rPr>
      <t>RJ45</t>
    </r>
    <r>
      <rPr>
        <sz val="10"/>
        <color theme="1"/>
        <rFont val="Segoe UI"/>
        <family val="2"/>
      </rPr>
      <t>头直通双护套网线</t>
    </r>
    <phoneticPr fontId="60" type="noConversion"/>
  </si>
  <si>
    <r>
      <rPr>
        <sz val="10"/>
        <color theme="1"/>
        <rFont val="宋体"/>
        <family val="3"/>
        <charset val="134"/>
      </rPr>
      <t>与</t>
    </r>
    <r>
      <rPr>
        <sz val="10"/>
        <color theme="1"/>
        <rFont val="Arial"/>
        <family val="2"/>
      </rPr>
      <t>2G BBU 1:1</t>
    </r>
    <r>
      <rPr>
        <sz val="10"/>
        <color theme="1"/>
        <rFont val="宋体"/>
        <family val="3"/>
        <charset val="134"/>
      </rPr>
      <t>配置</t>
    </r>
    <phoneticPr fontId="60" type="noConversion"/>
  </si>
  <si>
    <t>100607-004349-00</t>
    <phoneticPr fontId="60" type="noConversion"/>
  </si>
  <si>
    <r>
      <t>ENB-10A57-3604MX,</t>
    </r>
    <r>
      <rPr>
        <sz val="10"/>
        <color theme="1"/>
        <rFont val="Segoe UI"/>
        <family val="2"/>
      </rPr>
      <t>整机输入线缆组件</t>
    </r>
    <phoneticPr fontId="60" type="noConversion"/>
  </si>
  <si>
    <r>
      <t>4G GPS</t>
    </r>
    <r>
      <rPr>
        <sz val="11"/>
        <color theme="1"/>
        <rFont val="宋体"/>
        <family val="3"/>
        <charset val="134"/>
      </rPr>
      <t>避雷器套件</t>
    </r>
    <phoneticPr fontId="60" type="noConversion"/>
  </si>
  <si>
    <r>
      <t xml:space="preserve">200902-003404-80
</t>
    </r>
    <r>
      <rPr>
        <sz val="10"/>
        <rFont val="宋体"/>
        <family val="3"/>
        <charset val="134"/>
      </rPr>
      <t>（</t>
    </r>
    <r>
      <rPr>
        <sz val="10"/>
        <rFont val="Arial"/>
        <family val="2"/>
      </rPr>
      <t>GPS</t>
    </r>
    <r>
      <rPr>
        <sz val="10"/>
        <rFont val="宋体"/>
        <family val="3"/>
        <charset val="134"/>
      </rPr>
      <t>套件）</t>
    </r>
    <phoneticPr fontId="60" type="noConversion"/>
  </si>
  <si>
    <r>
      <rPr>
        <sz val="10"/>
        <rFont val="宋体"/>
        <family val="3"/>
        <charset val="134"/>
      </rPr>
      <t>单站</t>
    </r>
    <r>
      <rPr>
        <sz val="10"/>
        <rFont val="Arial"/>
        <family val="2"/>
      </rPr>
      <t>1:1</t>
    </r>
    <r>
      <rPr>
        <sz val="10"/>
        <rFont val="宋体"/>
        <family val="3"/>
        <charset val="134"/>
      </rPr>
      <t>配置</t>
    </r>
    <phoneticPr fontId="60" type="noConversion"/>
  </si>
  <si>
    <r>
      <t>AN-JX-W,N</t>
    </r>
    <r>
      <rPr>
        <sz val="10"/>
        <rFont val="宋体"/>
        <family val="3"/>
        <charset val="134"/>
      </rPr>
      <t>型直角转接头</t>
    </r>
    <phoneticPr fontId="60" type="noConversion"/>
  </si>
  <si>
    <r>
      <t xml:space="preserve">200301-000204-00
</t>
    </r>
    <r>
      <rPr>
        <sz val="10"/>
        <rFont val="等线"/>
        <family val="3"/>
        <charset val="134"/>
      </rPr>
      <t>四功分器</t>
    </r>
    <phoneticPr fontId="60" type="noConversion"/>
  </si>
  <si>
    <t>200301-000204-00</t>
    <phoneticPr fontId="60" type="noConversion"/>
  </si>
  <si>
    <t>2G BBU=3选4功分
2G BBU=2选3功分
2G BBU=1选2功分</t>
    <phoneticPr fontId="60" type="noConversion"/>
  </si>
  <si>
    <r>
      <t xml:space="preserve">200301-000203-00
</t>
    </r>
    <r>
      <rPr>
        <sz val="10"/>
        <rFont val="等线"/>
        <family val="3"/>
        <charset val="134"/>
      </rPr>
      <t>三功分器</t>
    </r>
    <phoneticPr fontId="60" type="noConversion"/>
  </si>
  <si>
    <t>200301-000203-00</t>
    <phoneticPr fontId="60" type="noConversion"/>
  </si>
  <si>
    <r>
      <rPr>
        <sz val="10"/>
        <rFont val="宋体"/>
        <family val="3"/>
        <charset val="134"/>
      </rPr>
      <t>三功分元件</t>
    </r>
    <phoneticPr fontId="60" type="noConversion"/>
  </si>
  <si>
    <r>
      <t xml:space="preserve">200301-000202-00
</t>
    </r>
    <r>
      <rPr>
        <sz val="10"/>
        <rFont val="等线"/>
        <family val="3"/>
        <charset val="134"/>
      </rPr>
      <t>二功分器</t>
    </r>
    <phoneticPr fontId="60" type="noConversion"/>
  </si>
  <si>
    <t>200301-000202-00</t>
    <phoneticPr fontId="60" type="noConversion"/>
  </si>
  <si>
    <r>
      <rPr>
        <sz val="10"/>
        <rFont val="宋体"/>
        <family val="3"/>
        <charset val="134"/>
      </rPr>
      <t>二功分元件</t>
    </r>
    <phoneticPr fontId="60" type="noConversion"/>
  </si>
  <si>
    <r>
      <t xml:space="preserve">200902-003547-80
</t>
    </r>
    <r>
      <rPr>
        <sz val="10"/>
        <rFont val="FrutigerNext LT Regular"/>
        <family val="2"/>
      </rPr>
      <t>功分器托板</t>
    </r>
    <phoneticPr fontId="60" type="noConversion"/>
  </si>
  <si>
    <t>101916-003587-00</t>
  </si>
  <si>
    <t>京信室外机柜选用</t>
    <phoneticPr fontId="60" type="noConversion"/>
  </si>
  <si>
    <t>102210-000322-00</t>
  </si>
  <si>
    <r>
      <t>RRU</t>
    </r>
    <r>
      <rPr>
        <b/>
        <sz val="10"/>
        <color theme="1"/>
        <rFont val="微软雅黑"/>
        <family val="2"/>
        <charset val="134"/>
      </rPr>
      <t>光模块组件</t>
    </r>
    <phoneticPr fontId="60" type="noConversion"/>
  </si>
  <si>
    <t>200803-000519-00</t>
    <phoneticPr fontId="27" type="noConversion"/>
  </si>
  <si>
    <t>SFP-B3530-20,数字光模块</t>
    <phoneticPr fontId="27" type="noConversion"/>
  </si>
  <si>
    <t>与2G RRU 1:1</t>
    <phoneticPr fontId="60" type="noConversion"/>
  </si>
  <si>
    <t>200803-000520-00</t>
    <phoneticPr fontId="27" type="noConversion"/>
  </si>
  <si>
    <t>SFP-B5330-20,数字光模块</t>
    <phoneticPr fontId="27" type="noConversion"/>
  </si>
  <si>
    <r>
      <t xml:space="preserve">200902-003383-80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3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</si>
  <si>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r>
      <rPr>
        <sz val="11"/>
        <color theme="1"/>
        <rFont val="宋体"/>
        <family val="3"/>
        <charset val="134"/>
      </rPr>
      <t>根据现场塔上安装情况确认使用</t>
    </r>
    <r>
      <rPr>
        <sz val="11"/>
        <color theme="1"/>
        <rFont val="Arial"/>
        <family val="2"/>
      </rPr>
      <t>3</t>
    </r>
    <r>
      <rPr>
        <sz val="11"/>
        <color theme="1"/>
        <rFont val="宋体"/>
        <family val="3"/>
        <charset val="134"/>
      </rPr>
      <t>米包或</t>
    </r>
    <r>
      <rPr>
        <sz val="11"/>
        <color theme="1"/>
        <rFont val="Arial"/>
        <family val="2"/>
      </rPr>
      <t>5</t>
    </r>
    <r>
      <rPr>
        <sz val="11"/>
        <color theme="1"/>
        <rFont val="宋体"/>
        <family val="3"/>
        <charset val="134"/>
      </rPr>
      <t>米包</t>
    </r>
    <phoneticPr fontId="60" type="noConversion"/>
  </si>
  <si>
    <t>102308-000005-00</t>
  </si>
  <si>
    <r>
      <t xml:space="preserve">200902-003421-80
</t>
    </r>
    <r>
      <rPr>
        <sz val="10"/>
        <rFont val="宋体"/>
        <family val="3"/>
        <charset val="134"/>
      </rPr>
      <t>机顶跳线包（</t>
    </r>
    <r>
      <rPr>
        <sz val="10"/>
        <rFont val="Arial"/>
        <family val="2"/>
      </rPr>
      <t>5</t>
    </r>
    <r>
      <rPr>
        <sz val="10"/>
        <rFont val="宋体"/>
        <family val="3"/>
        <charset val="134"/>
      </rPr>
      <t xml:space="preserve">米）
</t>
    </r>
    <r>
      <rPr>
        <sz val="10"/>
        <color rgb="FFFF0000"/>
        <rFont val="宋体"/>
        <family val="3"/>
        <charset val="134"/>
      </rPr>
      <t>（这个是单扇区的码）</t>
    </r>
    <phoneticPr fontId="60" type="noConversion"/>
  </si>
  <si>
    <t>100608-000308-45</t>
    <phoneticPr fontId="60" type="noConversion"/>
  </si>
  <si>
    <r>
      <t>JP-NM/DM5M-SF1/2,</t>
    </r>
    <r>
      <rPr>
        <sz val="10"/>
        <rFont val="宋体"/>
        <family val="3"/>
        <charset val="134"/>
      </rPr>
      <t>跳线</t>
    </r>
    <phoneticPr fontId="60" type="noConversion"/>
  </si>
  <si>
    <r>
      <t>200902-003435-80
100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</si>
  <si>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101108-000272-00</t>
    <phoneticPr fontId="60" type="noConversion"/>
  </si>
  <si>
    <r>
      <t>LC/PC-LC/PC/SM/Φ5-0.14-L100,</t>
    </r>
    <r>
      <rPr>
        <sz val="10"/>
        <rFont val="宋体"/>
        <family val="3"/>
        <charset val="134"/>
      </rPr>
      <t>铠装跳线</t>
    </r>
    <phoneticPr fontId="60" type="noConversion"/>
  </si>
  <si>
    <t>根据现场塔高确定选用的光缆长度</t>
    <phoneticPr fontId="60" type="noConversion"/>
  </si>
  <si>
    <r>
      <t>200902-003554-80
75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</si>
  <si>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101108-000282-00</t>
  </si>
  <si>
    <t>LC/PC-LC/PC/SM/Φ5-0.14-L75,铠装跳线</t>
  </si>
  <si>
    <r>
      <t>200902-003436-80
50</t>
    </r>
    <r>
      <rPr>
        <sz val="10"/>
        <rFont val="等线"/>
        <family val="2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</si>
  <si>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101108-000273-00</t>
  </si>
  <si>
    <t>LC/PC-LC/PC/SM/Φ5-0.14-L50,铠装跳线</t>
  </si>
  <si>
    <r>
      <t>200902-003553-80
25</t>
    </r>
    <r>
      <rPr>
        <sz val="10"/>
        <rFont val="等线"/>
        <family val="3"/>
        <charset val="134"/>
      </rPr>
      <t xml:space="preserve">米光纤
</t>
    </r>
    <r>
      <rPr>
        <sz val="10"/>
        <color rgb="FFFF0000"/>
        <rFont val="等线"/>
        <family val="3"/>
        <charset val="134"/>
      </rPr>
      <t>（这个是单扇区的码）</t>
    </r>
    <phoneticPr fontId="60" type="noConversion"/>
  </si>
  <si>
    <t>101108-000281-00</t>
  </si>
  <si>
    <t>LC/PC-LC/PC/SM/Φ5-0.14-L25,铠装跳线</t>
  </si>
  <si>
    <r>
      <rPr>
        <sz val="10"/>
        <rFont val="宋体"/>
        <family val="3"/>
        <charset val="134"/>
      </rPr>
      <t>待加码</t>
    </r>
    <phoneticPr fontId="60" type="noConversion"/>
  </si>
  <si>
    <r>
      <rPr>
        <sz val="10"/>
        <rFont val="宋体"/>
        <family val="3"/>
        <charset val="134"/>
      </rPr>
      <t>双孔三联护套线卡</t>
    </r>
    <phoneticPr fontId="60" type="noConversion"/>
  </si>
  <si>
    <r>
      <t>Outdoor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</si>
  <si>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室外一体化机柜</t>
    <phoneticPr fontId="60" type="noConversion"/>
  </si>
  <si>
    <t>200901-002327-00</t>
  </si>
  <si>
    <t>Power supply frame(200A),Input Voltage: AC220V/50Hz,Rectifier module (50A)*3,AC</t>
    <phoneticPr fontId="60" type="noConversion"/>
  </si>
  <si>
    <t>根据规划使用
南区使用</t>
    <phoneticPr fontId="60" type="noConversion"/>
  </si>
  <si>
    <r>
      <t>磷酸铁锂电池系统</t>
    </r>
    <r>
      <rPr>
        <b/>
        <sz val="10"/>
        <color theme="1"/>
        <rFont val="Arial"/>
        <family val="2"/>
      </rPr>
      <t>-</t>
    </r>
    <r>
      <rPr>
        <b/>
        <sz val="10"/>
        <color theme="1"/>
        <rFont val="宋体"/>
        <family val="3"/>
        <charset val="134"/>
      </rPr>
      <t>双登</t>
    </r>
    <phoneticPr fontId="60" type="noConversion"/>
  </si>
  <si>
    <t>102105-000127-00</t>
  </si>
  <si>
    <t>Capacity: 50 Ah Voltage: 48V</t>
    <phoneticPr fontId="60" type="noConversion"/>
  </si>
  <si>
    <r>
      <t>Indoor</t>
    </r>
    <r>
      <rPr>
        <b/>
        <sz val="11"/>
        <color theme="1"/>
        <rFont val="微软雅黑"/>
        <family val="2"/>
        <charset val="134"/>
      </rPr>
      <t>机柜（京信）</t>
    </r>
    <phoneticPr fontId="60" type="noConversion"/>
  </si>
  <si>
    <t>室内机柜</t>
    <phoneticPr fontId="60" type="noConversion"/>
  </si>
  <si>
    <t>200901-002324-00</t>
    <phoneticPr fontId="60" type="noConversion"/>
  </si>
  <si>
    <t>Power supply frame(300A,contain distribution),Rectifier module (50A)*6</t>
    <phoneticPr fontId="60" type="noConversion"/>
  </si>
  <si>
    <t>包括一体化机柜和AC箱总长度</t>
    <phoneticPr fontId="60" type="noConversion"/>
  </si>
  <si>
    <t xml:space="preserve">Lithium Iron Battery </t>
    <phoneticPr fontId="60" type="noConversion"/>
  </si>
  <si>
    <t>102105-000127-00</t>
    <phoneticPr fontId="60" type="noConversion"/>
  </si>
  <si>
    <t>AC电源线</t>
    <phoneticPr fontId="60" type="noConversion"/>
  </si>
  <si>
    <t>100603-000738-00</t>
    <phoneticPr fontId="60" type="noConversion"/>
  </si>
  <si>
    <t>100603-000739-00</t>
    <phoneticPr fontId="60" type="noConversion"/>
  </si>
  <si>
    <t>室外防水空开箱</t>
    <phoneticPr fontId="60" type="noConversion"/>
  </si>
  <si>
    <t>Surge protector (100KA)*1,Circuit Breaker 80A/2P*1</t>
    <phoneticPr fontId="60" type="noConversion"/>
  </si>
  <si>
    <r>
      <rPr>
        <b/>
        <sz val="11"/>
        <color theme="1"/>
        <rFont val="宋体"/>
        <family val="3"/>
        <charset val="134"/>
      </rPr>
      <t>站点土建</t>
    </r>
    <phoneticPr fontId="60" type="noConversion"/>
  </si>
  <si>
    <t>根据标准图纸要求新增</t>
    <phoneticPr fontId="60" type="noConversion"/>
  </si>
  <si>
    <t>仅统计和标注</t>
    <phoneticPr fontId="60" type="noConversion"/>
  </si>
  <si>
    <r>
      <rPr>
        <sz val="10"/>
        <color theme="1"/>
        <rFont val="宋体"/>
        <family val="3"/>
        <charset val="134"/>
      </rPr>
      <t>根据</t>
    </r>
    <r>
      <rPr>
        <sz val="10"/>
        <color theme="1"/>
        <rFont val="Arial"/>
        <family val="2"/>
      </rPr>
      <t>TSSR</t>
    </r>
    <r>
      <rPr>
        <sz val="10"/>
        <color theme="1"/>
        <rFont val="宋体"/>
        <family val="3"/>
        <charset val="134"/>
      </rPr>
      <t>文件内容扩展</t>
    </r>
    <phoneticPr fontId="60" type="noConversion"/>
  </si>
  <si>
    <r>
      <t>16m</t>
    </r>
    <r>
      <rPr>
        <sz val="10"/>
        <color theme="1"/>
        <rFont val="宋体"/>
        <family val="3"/>
        <charset val="134"/>
      </rPr>
      <t>㎡黄绿色</t>
    </r>
    <phoneticPr fontId="60" type="noConversion"/>
  </si>
  <si>
    <r>
      <rPr>
        <sz val="10"/>
        <color theme="1"/>
        <rFont val="宋体"/>
        <family val="3"/>
        <charset val="134"/>
      </rPr>
      <t>供天线或</t>
    </r>
    <r>
      <rPr>
        <sz val="10"/>
        <color theme="1"/>
        <rFont val="Arial"/>
        <family val="2"/>
      </rPr>
      <t>RRU</t>
    </r>
    <r>
      <rPr>
        <sz val="10"/>
        <color theme="1"/>
        <rFont val="宋体"/>
        <family val="3"/>
        <charset val="134"/>
      </rPr>
      <t>使用</t>
    </r>
    <phoneticPr fontId="60" type="noConversion"/>
  </si>
  <si>
    <r>
      <rPr>
        <sz val="10"/>
        <color theme="1"/>
        <rFont val="宋体"/>
        <family val="3"/>
        <charset val="134"/>
      </rPr>
      <t>长度</t>
    </r>
    <r>
      <rPr>
        <sz val="10"/>
        <color theme="1"/>
        <rFont val="Arial"/>
        <family val="2"/>
      </rPr>
      <t>1m</t>
    </r>
    <r>
      <rPr>
        <sz val="10"/>
        <color theme="1"/>
        <rFont val="宋体"/>
        <family val="3"/>
        <charset val="134"/>
      </rPr>
      <t>，杆子直径</t>
    </r>
    <r>
      <rPr>
        <sz val="10"/>
        <color theme="1"/>
        <rFont val="Arial"/>
        <family val="2"/>
      </rPr>
      <t>80m</t>
    </r>
    <r>
      <rPr>
        <sz val="10"/>
        <color theme="1"/>
        <rFont val="宋体"/>
        <family val="3"/>
        <charset val="134"/>
      </rPr>
      <t>㎡</t>
    </r>
    <phoneticPr fontId="60" type="noConversion"/>
  </si>
  <si>
    <r>
      <t>Outdoor</t>
    </r>
    <r>
      <rPr>
        <b/>
        <sz val="11"/>
        <color theme="1"/>
        <rFont val="宋体"/>
        <family val="3"/>
        <charset val="134"/>
      </rPr>
      <t>机柜（华为）</t>
    </r>
    <phoneticPr fontId="60" type="noConversion"/>
  </si>
  <si>
    <t>电源柜</t>
    <phoneticPr fontId="60" type="noConversion"/>
  </si>
  <si>
    <t>TP48200A-HD15A1</t>
    <phoneticPr fontId="60" type="noConversion"/>
  </si>
  <si>
    <t>200902-003513-00</t>
    <phoneticPr fontId="60" type="noConversion"/>
  </si>
  <si>
    <t>电池</t>
    <phoneticPr fontId="60" type="noConversion"/>
  </si>
  <si>
    <t>Lithium Iron Battery 75AH</t>
    <phoneticPr fontId="60" type="noConversion"/>
  </si>
  <si>
    <t>200902-003582-00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</si>
  <si>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主设备（华为）</t>
    </r>
    <phoneticPr fontId="60" type="noConversion"/>
  </si>
  <si>
    <t>1800M,2T2R,15M</t>
    <phoneticPr fontId="60" type="noConversion"/>
  </si>
  <si>
    <t>200902-003450-00</t>
    <phoneticPr fontId="60" type="noConversion"/>
  </si>
  <si>
    <t>4G eNodeB S111(LTE:1800M,2T2R,15M,DC-48V,Outdoor)
(Vendor:Huawei)</t>
    <phoneticPr fontId="60" type="noConversion"/>
  </si>
  <si>
    <t>只针对中区和北区</t>
    <phoneticPr fontId="60" type="noConversion"/>
  </si>
  <si>
    <r>
      <t>IPRAN ACCESS(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</t>
    </r>
    <phoneticPr fontId="60" type="noConversion"/>
  </si>
  <si>
    <t xml:space="preserve">ATN 910B(10KM) </t>
    <phoneticPr fontId="60" type="noConversion"/>
  </si>
  <si>
    <t>200902-003453-00</t>
    <phoneticPr fontId="60" type="noConversion"/>
  </si>
  <si>
    <t xml:space="preserve">ATN 910B(40Km) </t>
    <phoneticPr fontId="60" type="noConversion"/>
  </si>
  <si>
    <t>200902-003563-00</t>
    <phoneticPr fontId="60" type="noConversion"/>
  </si>
  <si>
    <t>1G Optical/Electrical Transceiver</t>
    <phoneticPr fontId="60" type="noConversion"/>
  </si>
  <si>
    <t>200902-003583-00</t>
    <phoneticPr fontId="60" type="noConversion"/>
  </si>
  <si>
    <t>Optical Functional Module,1000BASE-T-SFP Module,RJ45 Electrical Module,Auto Negotiate,Longest Transimission Distance 100m</t>
    <phoneticPr fontId="60" type="noConversion"/>
  </si>
  <si>
    <t>E1 Cable</t>
    <phoneticPr fontId="60" type="noConversion"/>
  </si>
  <si>
    <t>200902-003584-00</t>
    <phoneticPr fontId="60" type="noConversion"/>
  </si>
  <si>
    <t>Trunk Cable,10m,120ohm,8E1,2.2mm</t>
    <phoneticPr fontId="60" type="noConversion"/>
  </si>
  <si>
    <t>IPRAN ACCESS(Nokia)</t>
    <phoneticPr fontId="60" type="noConversion"/>
  </si>
  <si>
    <t>7705 SAR</t>
    <phoneticPr fontId="60" type="noConversion"/>
  </si>
  <si>
    <t>200902-003454-00</t>
    <phoneticPr fontId="60" type="noConversion"/>
  </si>
  <si>
    <t>ODF BOX</t>
    <phoneticPr fontId="60" type="noConversion"/>
  </si>
  <si>
    <t>200902-003643-00</t>
    <phoneticPr fontId="60" type="noConversion"/>
  </si>
  <si>
    <t>Factor Pluggable
(SFP) Copper Module</t>
    <phoneticPr fontId="60" type="noConversion"/>
  </si>
  <si>
    <t>200902-003642-00</t>
    <phoneticPr fontId="60" type="noConversion"/>
  </si>
  <si>
    <t>Ethernet Cable(Nokia)</t>
    <phoneticPr fontId="60" type="noConversion"/>
  </si>
  <si>
    <t>200902-003644-00</t>
    <phoneticPr fontId="60" type="noConversion"/>
  </si>
  <si>
    <r>
      <t>4G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4G eNodB Comba</t>
    </r>
    <phoneticPr fontId="60" type="noConversion"/>
  </si>
  <si>
    <r>
      <t>2G</t>
    </r>
    <r>
      <rPr>
        <b/>
        <sz val="11"/>
        <color theme="1"/>
        <rFont val="等线"/>
        <family val="2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等线"/>
        <family val="2"/>
      </rPr>
      <t>京信</t>
    </r>
    <r>
      <rPr>
        <b/>
        <sz val="11"/>
        <color theme="1"/>
        <rFont val="Arial"/>
        <family val="2"/>
      </rPr>
      <t>)
2G BTS Comba</t>
    </r>
    <phoneticPr fontId="60" type="noConversion"/>
  </si>
  <si>
    <r>
      <t>Outdoor</t>
    </r>
    <r>
      <rPr>
        <sz val="11"/>
        <color theme="1"/>
        <rFont val="等线"/>
        <family val="2"/>
      </rPr>
      <t>机柜（华为）</t>
    </r>
    <phoneticPr fontId="60" type="noConversion"/>
  </si>
  <si>
    <t>No.</t>
    <phoneticPr fontId="27" type="noConversion"/>
  </si>
  <si>
    <t>Material Type</t>
    <phoneticPr fontId="27" type="noConversion"/>
  </si>
  <si>
    <t>Material Name</t>
    <phoneticPr fontId="27" type="noConversion"/>
  </si>
  <si>
    <t>Brand</t>
    <phoneticPr fontId="27" type="noConversion"/>
  </si>
  <si>
    <t>Model</t>
    <phoneticPr fontId="27" type="noConversion"/>
  </si>
  <si>
    <t>Qty</t>
    <phoneticPr fontId="27" type="noConversion"/>
  </si>
  <si>
    <t>BBU</t>
    <phoneticPr fontId="27" type="noConversion"/>
  </si>
  <si>
    <t>2G BBU</t>
    <phoneticPr fontId="27" type="noConversion"/>
  </si>
  <si>
    <t>2G RRU</t>
    <phoneticPr fontId="27" type="noConversion"/>
  </si>
  <si>
    <t>3G RRU</t>
    <phoneticPr fontId="27" type="noConversion"/>
  </si>
  <si>
    <t>3G BBU</t>
    <phoneticPr fontId="27" type="noConversion"/>
  </si>
  <si>
    <t>Antenna Mounting</t>
    <phoneticPr fontId="27" type="noConversion"/>
  </si>
  <si>
    <t>Feeder</t>
    <phoneticPr fontId="27" type="noConversion"/>
  </si>
  <si>
    <t>Fiber cable</t>
    <phoneticPr fontId="27" type="noConversion"/>
  </si>
  <si>
    <t>Power cable</t>
    <phoneticPr fontId="27" type="noConversion"/>
  </si>
  <si>
    <t>Cable clamp</t>
    <phoneticPr fontId="27" type="noConversion"/>
  </si>
  <si>
    <t>Power Cabinet</t>
    <phoneticPr fontId="27" type="noConversion"/>
  </si>
  <si>
    <t>BTS Cabinet</t>
    <phoneticPr fontId="27" type="noConversion"/>
  </si>
  <si>
    <t>Battery</t>
    <phoneticPr fontId="27" type="noConversion"/>
  </si>
  <si>
    <t>Cable</t>
    <phoneticPr fontId="27" type="noConversion"/>
  </si>
  <si>
    <t>Cabinet</t>
    <phoneticPr fontId="27" type="noConversion"/>
  </si>
  <si>
    <t>Other</t>
    <phoneticPr fontId="27" type="noConversion"/>
  </si>
  <si>
    <t>Dismental list</t>
    <phoneticPr fontId="27" type="noConversion"/>
  </si>
  <si>
    <t>铁塔类型</t>
  </si>
  <si>
    <t>SST</t>
  </si>
  <si>
    <t>大塔</t>
  </si>
  <si>
    <t>MN</t>
  </si>
  <si>
    <t>小塔</t>
  </si>
  <si>
    <t>GM</t>
  </si>
  <si>
    <t>拉线塔</t>
  </si>
  <si>
    <t>POLE</t>
  </si>
  <si>
    <t>水泥杆</t>
  </si>
  <si>
    <t>RT</t>
  </si>
  <si>
    <t>楼顶</t>
  </si>
  <si>
    <t>Site ID:</t>
  </si>
  <si>
    <t xml:space="preserve">Tower type: </t>
  </si>
  <si>
    <t>Site Name:</t>
  </si>
  <si>
    <t>Tower 's owner:</t>
  </si>
  <si>
    <t>铁塔业主</t>
  </si>
  <si>
    <t>Site type:</t>
  </si>
  <si>
    <t>不用修改</t>
  </si>
  <si>
    <t>Tower height (m):</t>
  </si>
  <si>
    <t>铁塔高度</t>
  </si>
  <si>
    <t>Longitude:</t>
  </si>
  <si>
    <t>经纬度</t>
  </si>
  <si>
    <t>建筑物高度</t>
  </si>
  <si>
    <t>Latitude:</t>
  </si>
  <si>
    <t>Total height (m):</t>
  </si>
  <si>
    <t>总高</t>
  </si>
  <si>
    <t>Elevation:</t>
  </si>
  <si>
    <t>海拔</t>
  </si>
  <si>
    <t>站点类型</t>
  </si>
  <si>
    <t>室内/室外</t>
  </si>
  <si>
    <t>Shelter type:</t>
  </si>
  <si>
    <t>Simple简易房舱</t>
  </si>
  <si>
    <t>Ownership type 
(Self built or shared site)</t>
  </si>
  <si>
    <t>Concrete混凝土</t>
  </si>
  <si>
    <r>
      <rPr>
        <sz val="11"/>
        <rFont val="宋体"/>
        <family val="3"/>
        <charset val="134"/>
      </rPr>
      <t>站点</t>
    </r>
    <r>
      <rPr>
        <sz val="11"/>
        <rFont val="Arial"/>
        <family val="2"/>
      </rPr>
      <t>ID</t>
    </r>
    <phoneticPr fontId="27" type="noConversion"/>
  </si>
  <si>
    <t>站点名字</t>
    <phoneticPr fontId="27" type="noConversion"/>
  </si>
  <si>
    <r>
      <rPr>
        <sz val="11"/>
        <rFont val="宋体"/>
        <family val="3"/>
        <charset val="134"/>
      </rPr>
      <t>如果是</t>
    </r>
    <r>
      <rPr>
        <sz val="11"/>
        <rFont val="Arial"/>
        <family val="2"/>
      </rPr>
      <t>ETL</t>
    </r>
    <r>
      <rPr>
        <sz val="11"/>
        <rFont val="宋体"/>
        <family val="3"/>
        <charset val="134"/>
      </rPr>
      <t>物业选“</t>
    </r>
    <r>
      <rPr>
        <sz val="11"/>
        <rFont val="Arial"/>
        <family val="2"/>
      </rPr>
      <t>Self built</t>
    </r>
    <r>
      <rPr>
        <sz val="11"/>
        <rFont val="宋体"/>
        <family val="3"/>
        <charset val="134"/>
      </rPr>
      <t>”，其他都是“</t>
    </r>
    <r>
      <rPr>
        <sz val="11"/>
        <rFont val="Arial"/>
        <family val="2"/>
      </rPr>
      <t>Shared site</t>
    </r>
    <r>
      <rPr>
        <sz val="11"/>
        <rFont val="宋体"/>
        <family val="3"/>
        <charset val="134"/>
      </rPr>
      <t>”</t>
    </r>
    <phoneticPr fontId="27" type="noConversion"/>
  </si>
  <si>
    <t>10m</t>
    <phoneticPr fontId="27" type="noConversion"/>
  </si>
  <si>
    <t>3m</t>
    <phoneticPr fontId="27" type="noConversion"/>
  </si>
  <si>
    <t>No</t>
  </si>
  <si>
    <t>Manpower</t>
  </si>
  <si>
    <t>Working hours</t>
  </si>
  <si>
    <t>道路情况</t>
    <phoneticPr fontId="27" type="noConversion"/>
  </si>
  <si>
    <t>concrete</t>
  </si>
  <si>
    <t>水泥路</t>
    <phoneticPr fontId="27" type="noConversion"/>
  </si>
  <si>
    <t>胡同到站点</t>
    <phoneticPr fontId="27" type="noConversion"/>
  </si>
  <si>
    <t>正常路宽</t>
    <phoneticPr fontId="27" type="noConversion"/>
  </si>
  <si>
    <t>最窄路宽</t>
    <phoneticPr fontId="27" type="noConversion"/>
  </si>
  <si>
    <t>土路</t>
    <phoneticPr fontId="27" type="noConversion"/>
  </si>
  <si>
    <r>
      <rPr>
        <b/>
        <sz val="12"/>
        <rFont val="宋体"/>
        <family val="3"/>
        <charset val="134"/>
      </rPr>
      <t>货车</t>
    </r>
    <r>
      <rPr>
        <b/>
        <sz val="12"/>
        <rFont val="Arial"/>
        <family val="2"/>
      </rPr>
      <t>/</t>
    </r>
    <r>
      <rPr>
        <b/>
        <sz val="12"/>
        <rFont val="宋体"/>
        <family val="3"/>
        <charset val="134"/>
      </rPr>
      <t>起重机能够到达的站点距离站点多远</t>
    </r>
    <phoneticPr fontId="27" type="noConversion"/>
  </si>
  <si>
    <t>asphalt</t>
  </si>
  <si>
    <t>沥青</t>
  </si>
  <si>
    <t>卸货到站点是否存在困难</t>
    <phoneticPr fontId="27" type="noConversion"/>
  </si>
  <si>
    <t>pathway</t>
  </si>
  <si>
    <t>其他</t>
    <phoneticPr fontId="27" type="noConversion"/>
  </si>
  <si>
    <t>建议卸货到站点的方式</t>
    <phoneticPr fontId="27" type="noConversion"/>
  </si>
  <si>
    <t>人力搬运</t>
    <phoneticPr fontId="27" type="noConversion"/>
  </si>
  <si>
    <t>可以进站点的时间</t>
    <phoneticPr fontId="27" type="noConversion"/>
  </si>
  <si>
    <t>Others</t>
  </si>
  <si>
    <t>8:00- 17:00</t>
    <phoneticPr fontId="27" type="noConversion"/>
  </si>
  <si>
    <t>任何时间</t>
    <phoneticPr fontId="27" type="noConversion"/>
  </si>
  <si>
    <t>工作时间</t>
    <phoneticPr fontId="27" type="noConversion"/>
  </si>
  <si>
    <t>Weekend</t>
  </si>
  <si>
    <t>周末</t>
    <phoneticPr fontId="27" type="noConversion"/>
  </si>
  <si>
    <t>7F</t>
    <phoneticPr fontId="27" type="noConversion"/>
  </si>
  <si>
    <t>Grounding Resistance(Ω)</t>
    <phoneticPr fontId="27" type="noConversion"/>
  </si>
  <si>
    <t>AC类型</t>
  </si>
  <si>
    <t>电压</t>
  </si>
  <si>
    <t>电流</t>
  </si>
  <si>
    <t>现有AC线类型</t>
  </si>
  <si>
    <t>主空开容量</t>
  </si>
  <si>
    <t>新AC空开需求</t>
  </si>
  <si>
    <t>现有AC线长度</t>
  </si>
  <si>
    <r>
      <rPr>
        <sz val="10"/>
        <rFont val="宋体"/>
        <family val="3"/>
        <charset val="134"/>
      </rPr>
      <t>空余</t>
    </r>
    <r>
      <rPr>
        <sz val="10"/>
        <rFont val="Arial"/>
        <family val="2"/>
      </rPr>
      <t>AC</t>
    </r>
    <r>
      <rPr>
        <sz val="10"/>
        <rFont val="宋体"/>
        <family val="3"/>
        <charset val="134"/>
      </rPr>
      <t>空开数量</t>
    </r>
    <phoneticPr fontId="27" type="noConversion"/>
  </si>
  <si>
    <r>
      <t>AC</t>
    </r>
    <r>
      <rPr>
        <sz val="11"/>
        <rFont val="宋体"/>
        <family val="3"/>
        <charset val="134"/>
      </rPr>
      <t>箱方案</t>
    </r>
    <phoneticPr fontId="27" type="noConversion"/>
  </si>
  <si>
    <r>
      <t>AC</t>
    </r>
    <r>
      <rPr>
        <sz val="11"/>
        <rFont val="宋体"/>
        <family val="3"/>
        <charset val="134"/>
      </rPr>
      <t>空开方案</t>
    </r>
    <phoneticPr fontId="27" type="noConversion"/>
  </si>
  <si>
    <r>
      <rPr>
        <sz val="11"/>
        <rFont val="宋体"/>
        <family val="3"/>
        <charset val="134"/>
      </rPr>
      <t>利旧现有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</si>
  <si>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使用现有的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</si>
  <si>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空开为</t>
    </r>
    <r>
      <rPr>
        <sz val="11"/>
        <rFont val="Arial"/>
        <family val="2"/>
      </rPr>
      <t>50A</t>
    </r>
    <r>
      <rPr>
        <sz val="11"/>
        <rFont val="宋体"/>
        <family val="3"/>
        <charset val="134"/>
      </rPr>
      <t>新空开</t>
    </r>
    <phoneticPr fontId="27" type="noConversion"/>
  </si>
  <si>
    <r>
      <rPr>
        <sz val="11"/>
        <rFont val="宋体"/>
        <family val="3"/>
        <charset val="134"/>
      </rPr>
      <t>替换现有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</si>
  <si>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r>
      <rPr>
        <sz val="11"/>
        <rFont val="宋体"/>
        <family val="3"/>
        <charset val="134"/>
      </rPr>
      <t>新建</t>
    </r>
    <r>
      <rPr>
        <sz val="11"/>
        <rFont val="Arial"/>
        <family val="2"/>
      </rPr>
      <t>AC</t>
    </r>
    <r>
      <rPr>
        <sz val="11"/>
        <rFont val="宋体"/>
        <family val="3"/>
        <charset val="134"/>
      </rPr>
      <t>箱</t>
    </r>
    <phoneticPr fontId="27" type="noConversion"/>
  </si>
  <si>
    <t>在现有AC箱里添加50A空开</t>
    <phoneticPr fontId="27" type="noConversion"/>
  </si>
  <si>
    <t>第一张照片</t>
    <phoneticPr fontId="27" type="noConversion"/>
  </si>
  <si>
    <t>整流机柜整体照片</t>
    <phoneticPr fontId="27" type="noConversion"/>
  </si>
  <si>
    <t>整流框照片</t>
    <phoneticPr fontId="27" type="noConversion"/>
  </si>
  <si>
    <t>第二张照片</t>
    <phoneticPr fontId="27" type="noConversion"/>
  </si>
  <si>
    <t>第三张照片</t>
    <phoneticPr fontId="27" type="noConversion"/>
  </si>
  <si>
    <t>第四张照片</t>
    <phoneticPr fontId="27" type="noConversion"/>
  </si>
  <si>
    <t>空开照片</t>
    <phoneticPr fontId="27" type="noConversion"/>
  </si>
  <si>
    <t>电池</t>
    <phoneticPr fontId="27" type="noConversion"/>
  </si>
  <si>
    <t>DC电源柜厂家</t>
  </si>
  <si>
    <t>输出电压</t>
  </si>
  <si>
    <t>输出电流</t>
  </si>
  <si>
    <t>AC电源线类型</t>
  </si>
  <si>
    <t>电池型号</t>
  </si>
  <si>
    <t>现有电池数量</t>
  </si>
  <si>
    <t>电池组数</t>
  </si>
  <si>
    <t>地阻值</t>
    <phoneticPr fontId="27" type="noConversion"/>
  </si>
  <si>
    <t>电源柜类型</t>
  </si>
  <si>
    <t>整流模块数量</t>
  </si>
  <si>
    <t>空余槽位</t>
  </si>
  <si>
    <t>AC电源线长度</t>
  </si>
  <si>
    <t>DC空开总数量</t>
  </si>
  <si>
    <t>已用空开数量</t>
  </si>
  <si>
    <t>剩余空开数量</t>
  </si>
  <si>
    <t>替换现有电源柜为新的电源柜</t>
    <phoneticPr fontId="27" type="noConversion"/>
  </si>
  <si>
    <t>添加新的电源柜在现有空间</t>
    <phoneticPr fontId="27" type="noConversion"/>
  </si>
  <si>
    <t>添加新的电源柜在原来G900机柜位置</t>
    <phoneticPr fontId="27" type="noConversion"/>
  </si>
  <si>
    <t>添加新的电源柜在原来G1800机柜位置</t>
    <phoneticPr fontId="27" type="noConversion"/>
  </si>
  <si>
    <t>新机柜位置可以根据实际情况修改</t>
    <phoneticPr fontId="27" type="noConversion"/>
  </si>
  <si>
    <t>天线信息</t>
    <phoneticPr fontId="27" type="noConversion"/>
  </si>
  <si>
    <t>天线型号</t>
    <phoneticPr fontId="27" type="noConversion"/>
  </si>
  <si>
    <t>天线挂高</t>
    <phoneticPr fontId="27" type="noConversion"/>
  </si>
  <si>
    <t>天线方位角</t>
    <phoneticPr fontId="27" type="noConversion"/>
  </si>
  <si>
    <t>机械下倾角</t>
    <phoneticPr fontId="27" type="noConversion"/>
  </si>
  <si>
    <t>电子下倾角</t>
    <phoneticPr fontId="27" type="noConversion"/>
  </si>
  <si>
    <t>所在塔脚</t>
    <phoneticPr fontId="27" type="noConversion"/>
  </si>
  <si>
    <t>SWAP G1800 Antenna</t>
  </si>
  <si>
    <t>选择天线方案</t>
    <phoneticPr fontId="27" type="noConversion"/>
  </si>
  <si>
    <t>根据天线照片上的型号填写</t>
    <phoneticPr fontId="27" type="noConversion"/>
  </si>
  <si>
    <t>根据信息表上的信息填写</t>
    <phoneticPr fontId="27" type="noConversion"/>
  </si>
  <si>
    <t>跟随所替换旧天线的信息填写</t>
    <phoneticPr fontId="27" type="noConversion"/>
  </si>
  <si>
    <r>
      <t>RRU</t>
    </r>
    <r>
      <rPr>
        <b/>
        <sz val="10"/>
        <rFont val="宋体"/>
        <family val="3"/>
        <charset val="134"/>
      </rPr>
      <t>信息</t>
    </r>
    <phoneticPr fontId="27" type="noConversion"/>
  </si>
  <si>
    <t>设备厂家</t>
    <phoneticPr fontId="36" type="noConversion"/>
  </si>
  <si>
    <t>跳线长度</t>
    <phoneticPr fontId="36" type="noConversion"/>
  </si>
  <si>
    <t>馈线长度</t>
    <phoneticPr fontId="36" type="noConversion"/>
  </si>
  <si>
    <t>光纤长度</t>
    <phoneticPr fontId="36" type="noConversion"/>
  </si>
  <si>
    <t>电源线长度</t>
    <phoneticPr fontId="36" type="noConversion"/>
  </si>
  <si>
    <r>
      <t>BBU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</si>
  <si>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r>
      <t>RRU</t>
    </r>
    <r>
      <rPr>
        <sz val="10"/>
        <color theme="1"/>
        <rFont val="宋体"/>
        <family val="3"/>
        <charset val="134"/>
      </rPr>
      <t>型号</t>
    </r>
    <phoneticPr fontId="36" type="noConversion"/>
  </si>
  <si>
    <t>RRU RF Cable Pakage(5m)</t>
    <phoneticPr fontId="60" type="noConversion"/>
  </si>
  <si>
    <t>修改站名</t>
    <phoneticPr fontId="27" type="noConversion"/>
  </si>
  <si>
    <t>更换图片</t>
    <phoneticPr fontId="27" type="noConversion"/>
  </si>
  <si>
    <t>站点整体照片</t>
    <phoneticPr fontId="27" type="noConversion"/>
  </si>
  <si>
    <t>修改勘测日期</t>
    <phoneticPr fontId="27" type="noConversion"/>
  </si>
  <si>
    <t>5m</t>
    <phoneticPr fontId="27" type="noConversion"/>
  </si>
  <si>
    <t>电阻值</t>
    <phoneticPr fontId="27" type="noConversion"/>
  </si>
  <si>
    <r>
      <t>1.5</t>
    </r>
    <r>
      <rPr>
        <sz val="11"/>
        <rFont val="宋体"/>
        <family val="3"/>
        <charset val="134"/>
      </rPr>
      <t>至</t>
    </r>
    <r>
      <rPr>
        <sz val="11"/>
        <rFont val="Arial"/>
        <family val="2"/>
      </rPr>
      <t>3.5</t>
    </r>
    <r>
      <rPr>
        <sz val="11"/>
        <rFont val="宋体"/>
        <family val="3"/>
        <charset val="134"/>
      </rPr>
      <t>任意数值</t>
    </r>
    <phoneticPr fontId="27" type="noConversion"/>
  </si>
  <si>
    <t>更新后</t>
    <phoneticPr fontId="27" type="noConversion"/>
  </si>
  <si>
    <t>现有</t>
    <phoneticPr fontId="27" type="noConversion"/>
  </si>
  <si>
    <t>Reused</t>
    <phoneticPr fontId="27" type="noConversion"/>
  </si>
  <si>
    <t>SWAP to New COMBA</t>
    <phoneticPr fontId="27" type="noConversion"/>
  </si>
  <si>
    <t>Add New COMBA</t>
    <phoneticPr fontId="27" type="noConversion"/>
  </si>
  <si>
    <t>Add New HUAWEI</t>
    <phoneticPr fontId="27" type="noConversion"/>
  </si>
  <si>
    <t>Dismantle</t>
    <phoneticPr fontId="27" type="noConversion"/>
  </si>
  <si>
    <t>N/A</t>
    <phoneticPr fontId="27" type="noConversion"/>
  </si>
  <si>
    <t>利旧</t>
    <phoneticPr fontId="27" type="noConversion"/>
  </si>
  <si>
    <t>替换为京信设备</t>
    <phoneticPr fontId="27" type="noConversion"/>
  </si>
  <si>
    <t>新增京信设备</t>
    <phoneticPr fontId="27" type="noConversion"/>
  </si>
  <si>
    <t>新增华为设备</t>
    <phoneticPr fontId="27" type="noConversion"/>
  </si>
  <si>
    <t>拆除</t>
    <phoneticPr fontId="27" type="noConversion"/>
  </si>
  <si>
    <t>3-Expasion Fundation</t>
  </si>
  <si>
    <t>2-New Fundation</t>
  </si>
  <si>
    <t>Index</t>
    <phoneticPr fontId="60" type="noConversion"/>
  </si>
  <si>
    <r>
      <rPr>
        <b/>
        <sz val="11"/>
        <color theme="1"/>
        <rFont val="等线"/>
        <family val="2"/>
      </rPr>
      <t xml:space="preserve">分类
</t>
    </r>
    <r>
      <rPr>
        <b/>
        <sz val="11"/>
        <color theme="1"/>
        <rFont val="Arial"/>
        <family val="2"/>
      </rPr>
      <t>Classification</t>
    </r>
    <phoneticPr fontId="60" type="noConversion"/>
  </si>
  <si>
    <t>Chinese Name</t>
    <phoneticPr fontId="60" type="noConversion"/>
  </si>
  <si>
    <t>Unit</t>
    <phoneticPr fontId="60" type="noConversion"/>
  </si>
  <si>
    <r>
      <rPr>
        <b/>
        <sz val="11"/>
        <color theme="1"/>
        <rFont val="微软雅黑"/>
        <family val="2"/>
        <charset val="134"/>
      </rPr>
      <t xml:space="preserve">天线
</t>
    </r>
    <r>
      <rPr>
        <b/>
        <sz val="11"/>
        <color theme="1"/>
        <rFont val="Arial"/>
        <family val="2"/>
      </rPr>
      <t>Antenna</t>
    </r>
    <phoneticPr fontId="60" type="noConversion"/>
  </si>
  <si>
    <t>pcs</t>
    <phoneticPr fontId="60" type="noConversion"/>
  </si>
  <si>
    <t>set</t>
    <phoneticPr fontId="60" type="noConversion"/>
  </si>
  <si>
    <t>m</t>
    <phoneticPr fontId="60" type="noConversion"/>
  </si>
  <si>
    <r>
      <t>4G</t>
    </r>
    <r>
      <rPr>
        <b/>
        <sz val="11"/>
        <color theme="1"/>
        <rFont val="宋体"/>
        <family val="3"/>
        <charset val="134"/>
      </rPr>
      <t>主设备</t>
    </r>
    <r>
      <rPr>
        <b/>
        <sz val="11"/>
        <color theme="1"/>
        <rFont val="Arial"/>
        <family val="2"/>
      </rPr>
      <t>(</t>
    </r>
    <r>
      <rPr>
        <b/>
        <sz val="11"/>
        <color theme="1"/>
        <rFont val="宋体"/>
        <family val="3"/>
        <charset val="134"/>
      </rPr>
      <t>华为</t>
    </r>
    <r>
      <rPr>
        <b/>
        <sz val="11"/>
        <color theme="1"/>
        <rFont val="Arial"/>
        <family val="2"/>
      </rPr>
      <t>)
4G eNodB Huawei</t>
    </r>
    <phoneticPr fontId="60" type="noConversion"/>
  </si>
  <si>
    <r>
      <rPr>
        <b/>
        <sz val="11"/>
        <color theme="1"/>
        <rFont val="等线"/>
        <family val="2"/>
      </rPr>
      <t xml:space="preserve">一体化电源柜
</t>
    </r>
    <r>
      <rPr>
        <b/>
        <sz val="11"/>
        <color theme="1"/>
        <rFont val="Arial"/>
        <family val="2"/>
      </rPr>
      <t>Equipment Cabinet</t>
    </r>
    <phoneticPr fontId="60" type="noConversion"/>
  </si>
  <si>
    <r>
      <t>AC</t>
    </r>
    <r>
      <rPr>
        <b/>
        <sz val="11"/>
        <color theme="1"/>
        <rFont val="等线"/>
        <family val="2"/>
      </rPr>
      <t xml:space="preserve">电源线
</t>
    </r>
    <r>
      <rPr>
        <b/>
        <sz val="11"/>
        <color theme="1"/>
        <rFont val="Arial"/>
        <family val="2"/>
      </rPr>
      <t>AC Power Cable</t>
    </r>
    <phoneticPr fontId="60" type="noConversion"/>
  </si>
  <si>
    <r>
      <rPr>
        <b/>
        <sz val="11"/>
        <color theme="1"/>
        <rFont val="等线"/>
        <family val="2"/>
      </rPr>
      <t xml:space="preserve">室外防水空开箱
</t>
    </r>
    <r>
      <rPr>
        <b/>
        <sz val="11"/>
        <color theme="1"/>
        <rFont val="Arial"/>
        <family val="2"/>
      </rPr>
      <t>AC BOX</t>
    </r>
    <phoneticPr fontId="27" type="noConversion"/>
  </si>
  <si>
    <r>
      <rPr>
        <b/>
        <sz val="11"/>
        <color theme="1"/>
        <rFont val="宋体"/>
        <family val="3"/>
        <charset val="134"/>
      </rPr>
      <t xml:space="preserve">站点土建
</t>
    </r>
    <r>
      <rPr>
        <b/>
        <sz val="11"/>
        <color theme="1"/>
        <rFont val="Arial"/>
        <family val="2"/>
      </rPr>
      <t>Civil Work</t>
    </r>
    <phoneticPr fontId="60" type="noConversion"/>
  </si>
  <si>
    <t>Qty</t>
    <phoneticPr fontId="60" type="noConversion"/>
  </si>
  <si>
    <t>Remark</t>
    <phoneticPr fontId="60" type="noConversion"/>
  </si>
  <si>
    <r>
      <t>新增A</t>
    </r>
    <r>
      <rPr>
        <sz val="11"/>
        <color theme="1"/>
        <rFont val="宋体"/>
        <family val="2"/>
        <scheme val="minor"/>
      </rPr>
      <t>C箱</t>
    </r>
    <phoneticPr fontId="27" type="noConversion"/>
  </si>
  <si>
    <t>塔上新增地排底线长度</t>
    <phoneticPr fontId="27" type="noConversion"/>
  </si>
  <si>
    <r>
      <t>A</t>
    </r>
    <r>
      <rPr>
        <sz val="11"/>
        <color theme="1"/>
        <rFont val="宋体"/>
        <family val="2"/>
        <scheme val="minor"/>
      </rPr>
      <t>C箱支撑杆</t>
    </r>
    <phoneticPr fontId="27" type="noConversion"/>
  </si>
  <si>
    <t>Choose one of them</t>
    <phoneticPr fontId="60" type="noConversion"/>
  </si>
  <si>
    <t>RRU</t>
    <phoneticPr fontId="27" type="noConversion"/>
  </si>
  <si>
    <r>
      <t xml:space="preserve">Antenna Mounting
</t>
    </r>
    <r>
      <rPr>
        <sz val="11"/>
        <color theme="1"/>
        <rFont val="宋体"/>
        <family val="3"/>
        <charset val="134"/>
      </rPr>
      <t>天线抱杆</t>
    </r>
    <phoneticPr fontId="27" type="noConversion"/>
  </si>
  <si>
    <r>
      <t xml:space="preserve">Feeder
</t>
    </r>
    <r>
      <rPr>
        <sz val="11"/>
        <color theme="1"/>
        <rFont val="宋体"/>
        <family val="3"/>
        <charset val="134"/>
      </rPr>
      <t>馈线</t>
    </r>
    <phoneticPr fontId="27" type="noConversion"/>
  </si>
  <si>
    <r>
      <t xml:space="preserve">Antenna
</t>
    </r>
    <r>
      <rPr>
        <sz val="11"/>
        <color theme="1"/>
        <rFont val="宋体"/>
        <family val="3"/>
        <charset val="134"/>
      </rPr>
      <t>天线</t>
    </r>
    <phoneticPr fontId="27" type="noConversion"/>
  </si>
  <si>
    <r>
      <t xml:space="preserve">Fiber cable
</t>
    </r>
    <r>
      <rPr>
        <sz val="11"/>
        <color theme="1"/>
        <rFont val="宋体"/>
        <family val="3"/>
        <charset val="134"/>
      </rPr>
      <t>光纤</t>
    </r>
    <phoneticPr fontId="27" type="noConversion"/>
  </si>
  <si>
    <r>
      <t xml:space="preserve">Power cable
</t>
    </r>
    <r>
      <rPr>
        <sz val="11"/>
        <color theme="1"/>
        <rFont val="宋体"/>
        <family val="3"/>
        <charset val="134"/>
      </rPr>
      <t>电源线</t>
    </r>
    <phoneticPr fontId="27" type="noConversion"/>
  </si>
  <si>
    <r>
      <t xml:space="preserve">Cable clamp
</t>
    </r>
    <r>
      <rPr>
        <sz val="11"/>
        <color theme="1"/>
        <rFont val="宋体"/>
        <family val="3"/>
        <charset val="134"/>
      </rPr>
      <t>线卡</t>
    </r>
    <phoneticPr fontId="27" type="noConversion"/>
  </si>
  <si>
    <r>
      <t xml:space="preserve">Power Cabinet
</t>
    </r>
    <r>
      <rPr>
        <sz val="11"/>
        <color theme="1"/>
        <rFont val="宋体"/>
        <family val="3"/>
        <charset val="134"/>
      </rPr>
      <t>电源柜</t>
    </r>
    <phoneticPr fontId="27" type="noConversion"/>
  </si>
  <si>
    <r>
      <t>BTS Cabinet
BTS</t>
    </r>
    <r>
      <rPr>
        <sz val="11"/>
        <color theme="1"/>
        <rFont val="宋体"/>
        <family val="3"/>
        <charset val="134"/>
      </rPr>
      <t>机柜</t>
    </r>
    <phoneticPr fontId="27" type="noConversion"/>
  </si>
  <si>
    <r>
      <t xml:space="preserve">Battery
</t>
    </r>
    <r>
      <rPr>
        <sz val="11"/>
        <color theme="1"/>
        <rFont val="宋体"/>
        <family val="3"/>
        <charset val="134"/>
      </rPr>
      <t>电池</t>
    </r>
    <phoneticPr fontId="27" type="noConversion"/>
  </si>
  <si>
    <t>2m</t>
    <phoneticPr fontId="27" type="noConversion"/>
  </si>
  <si>
    <t>ground</t>
    <phoneticPr fontId="27" type="noConversion"/>
  </si>
  <si>
    <t>900</t>
    <phoneticPr fontId="27" type="noConversion"/>
  </si>
  <si>
    <t>N/A</t>
    <phoneticPr fontId="27" type="noConversion"/>
  </si>
  <si>
    <t>ZTE</t>
  </si>
  <si>
    <t>SWAP to New COMBA</t>
  </si>
  <si>
    <t>COMBA</t>
  </si>
  <si>
    <t>ENB-10，A57R</t>
  </si>
  <si>
    <t>500m</t>
    <phoneticPr fontId="27" type="noConversion"/>
  </si>
  <si>
    <t>6 Port</t>
  </si>
  <si>
    <t>B8200</t>
    <phoneticPr fontId="27" type="noConversion"/>
  </si>
  <si>
    <t>MB1800-65</t>
    <phoneticPr fontId="27" type="noConversion"/>
  </si>
  <si>
    <t>1</t>
    <phoneticPr fontId="27" type="noConversion"/>
  </si>
  <si>
    <t>LB11323_Namai</t>
    <phoneticPr fontId="27" type="noConversion"/>
  </si>
  <si>
    <t>LB11323</t>
    <phoneticPr fontId="27" type="noConversion"/>
  </si>
  <si>
    <t>Namai</t>
    <phoneticPr fontId="27" type="noConversion"/>
  </si>
  <si>
    <t>Simple</t>
  </si>
  <si>
    <t>ETL</t>
    <phoneticPr fontId="27" type="noConversion"/>
  </si>
  <si>
    <t>Self built</t>
  </si>
  <si>
    <t>3-phase</t>
  </si>
  <si>
    <t>4*10mm²</t>
    <phoneticPr fontId="27" type="noConversion"/>
  </si>
  <si>
    <t>A</t>
    <phoneticPr fontId="27" type="noConversion"/>
  </si>
  <si>
    <t>SWAP G900 Antenna</t>
  </si>
  <si>
    <t>A</t>
    <phoneticPr fontId="27" type="noConversion"/>
  </si>
  <si>
    <t>B</t>
    <phoneticPr fontId="27" type="noConversion"/>
  </si>
  <si>
    <t>C</t>
    <phoneticPr fontId="27" type="noConversion"/>
  </si>
  <si>
    <t>M8860E</t>
    <phoneticPr fontId="27" type="noConversion"/>
  </si>
  <si>
    <t>Existing Grounding for Ground</t>
    <phoneticPr fontId="27" type="noConversion"/>
  </si>
  <si>
    <t>20</t>
    <phoneticPr fontId="27" type="noConversion"/>
  </si>
  <si>
    <t>1</t>
    <phoneticPr fontId="27" type="noConversion"/>
  </si>
  <si>
    <t>1</t>
    <phoneticPr fontId="27" type="noConversion"/>
  </si>
  <si>
    <t>80m</t>
    <phoneticPr fontId="27" type="noConversion"/>
  </si>
  <si>
    <t>80</t>
    <phoneticPr fontId="27" type="noConversion"/>
  </si>
  <si>
    <t>ZTE</t>
    <phoneticPr fontId="27" type="noConversion"/>
  </si>
  <si>
    <t>900</t>
    <phoneticPr fontId="27" type="noConversion"/>
  </si>
  <si>
    <t>R1</t>
    <phoneticPr fontId="27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</si>
</sst>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76" formatCode="_ * #,##0.00_ ;_ * \-#,##0.00_ ;_ * &quot;-&quot;??_ ;_ @_ "/>
    <numFmt numFmtId="177" formatCode="0.000000"/>
    <numFmt numFmtId="178" formatCode="m/d/yyyy;@"/>
    <numFmt numFmtId="179" formatCode="0_);[Red]\(0\)"/>
    <numFmt numFmtId="180" formatCode="_([$€-2]* #,##0.00_);_([$€-2]* \(#,##0.00\);_([$€-2]* &quot;-&quot;??_)"/>
    <numFmt numFmtId="181" formatCode="0.000000_);[Red]\(0.000000\)"/>
    <numFmt numFmtId="182" formatCode="0.00_);[Red]\(0.00\)"/>
    <numFmt numFmtId="183" formatCode="0_ "/>
  </numFmts>
  <fonts count="98">
    <font>
      <sz val="10"/>
      <name val="FrutigerNext LT Regular"/>
      <family val="2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1"/>
      <color theme="1"/>
      <name val="宋体"/>
      <family val="2"/>
      <scheme val="minor"/>
    </font>
    <font>
      <sz val="10"/>
      <name val="Arial"/>
      <family val="2"/>
    </font>
    <font>
      <sz val="10"/>
      <name val="Candara"/>
      <family val="2"/>
    </font>
    <font>
      <b/>
      <sz val="18"/>
      <name val="Candara"/>
      <family val="2"/>
    </font>
    <font>
      <b/>
      <sz val="10"/>
      <name val="Arial"/>
      <family val="2"/>
    </font>
    <font>
      <sz val="9"/>
      <name val="Arial"/>
      <family val="2"/>
    </font>
    <font>
      <b/>
      <sz val="12"/>
      <name val="Arial"/>
      <family val="2"/>
    </font>
    <font>
      <b/>
      <sz val="9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i/>
      <sz val="10"/>
      <name val="Candara"/>
      <family val="2"/>
    </font>
    <font>
      <sz val="12"/>
      <name val="Times New Roman"/>
      <family val="1"/>
    </font>
    <font>
      <sz val="10"/>
      <name val="FrutigerNext LT Regular"/>
      <family val="2"/>
    </font>
    <font>
      <b/>
      <sz val="11"/>
      <name val="Arial"/>
      <family val="2"/>
    </font>
    <font>
      <b/>
      <i/>
      <sz val="12"/>
      <name val="Candara"/>
      <family val="2"/>
    </font>
    <font>
      <b/>
      <i/>
      <u/>
      <sz val="12"/>
      <name val="Candara"/>
      <family val="2"/>
    </font>
    <font>
      <sz val="11"/>
      <name val="FrutigerNext LT Regular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b/>
      <sz val="18"/>
      <color indexed="8"/>
      <name val="Arial"/>
      <family val="2"/>
    </font>
    <font>
      <sz val="9"/>
      <name val="宋体"/>
      <family val="3"/>
      <charset val="134"/>
    </font>
    <font>
      <sz val="12"/>
      <name val="宋体"/>
      <family val="3"/>
      <charset val="134"/>
    </font>
    <font>
      <sz val="8"/>
      <name val="Arial"/>
      <family val="2"/>
    </font>
    <font>
      <sz val="11"/>
      <name val="Arial"/>
      <family val="2"/>
    </font>
    <font>
      <i/>
      <sz val="11"/>
      <name val="Arial"/>
      <family val="2"/>
    </font>
    <font>
      <b/>
      <i/>
      <sz val="11"/>
      <name val="Arial"/>
      <family val="2"/>
    </font>
    <font>
      <sz val="11"/>
      <color indexed="10"/>
      <name val="Arial"/>
      <family val="2"/>
    </font>
    <font>
      <sz val="7"/>
      <name val="Arial"/>
      <family val="2"/>
    </font>
    <font>
      <sz val="6"/>
      <name val="Arial"/>
      <family val="2"/>
    </font>
    <font>
      <sz val="10"/>
      <name val="MS Sans Serif"/>
      <family val="2"/>
    </font>
    <font>
      <sz val="10"/>
      <name val="MS Sans Serif"/>
      <family val="2"/>
    </font>
    <font>
      <sz val="10"/>
      <color rgb="FFFF0000"/>
      <name val="Arial"/>
      <family val="2"/>
    </font>
    <font>
      <sz val="11"/>
      <color rgb="FFFF0000"/>
      <name val="Arial"/>
      <family val="2"/>
    </font>
    <font>
      <b/>
      <sz val="11"/>
      <color rgb="FFFF0000"/>
      <name val="Arial"/>
      <family val="2"/>
    </font>
    <font>
      <sz val="10"/>
      <color theme="1"/>
      <name val="Arial"/>
      <family val="2"/>
    </font>
    <font>
      <b/>
      <sz val="9"/>
      <color rgb="FFFF0000"/>
      <name val="Arial"/>
      <family val="2"/>
    </font>
    <font>
      <b/>
      <sz val="15"/>
      <color indexed="8"/>
      <name val="Arial"/>
      <family val="2"/>
    </font>
    <font>
      <b/>
      <sz val="15"/>
      <color rgb="FF0070C0"/>
      <name val="Arial"/>
      <family val="2"/>
    </font>
    <font>
      <sz val="10"/>
      <name val="Helv"/>
      <family val="2"/>
    </font>
    <font>
      <sz val="11"/>
      <color theme="1"/>
      <name val="宋体"/>
      <family val="2"/>
      <charset val="163"/>
      <scheme val="minor"/>
    </font>
    <font>
      <sz val="10"/>
      <name val="宋体"/>
      <family val="3"/>
      <charset val="134"/>
    </font>
    <font>
      <b/>
      <sz val="16"/>
      <name val="Arial"/>
      <family val="2"/>
    </font>
    <font>
      <sz val="11"/>
      <color theme="1"/>
      <name val="Arial"/>
      <family val="2"/>
    </font>
    <font>
      <b/>
      <sz val="10"/>
      <color rgb="FF2C10FC"/>
      <name val="Arial"/>
      <family val="2"/>
    </font>
    <font>
      <b/>
      <sz val="12"/>
      <color rgb="FF2C10FC"/>
      <name val="Arial"/>
      <family val="2"/>
    </font>
    <font>
      <b/>
      <sz val="9"/>
      <name val="Times New Roman"/>
      <family val="1"/>
    </font>
    <font>
      <sz val="9"/>
      <name val="Times New Roman"/>
      <family val="1"/>
    </font>
    <font>
      <sz val="11"/>
      <color indexed="8"/>
      <name val="Calibri"/>
      <family val="2"/>
    </font>
    <font>
      <sz val="11"/>
      <name val="宋体"/>
      <family val="3"/>
      <charset val="134"/>
    </font>
    <font>
      <sz val="11"/>
      <name val="Arial"/>
      <family val="3"/>
      <charset val="134"/>
    </font>
    <font>
      <sz val="9"/>
      <name val="宋体"/>
      <family val="3"/>
      <charset val="134"/>
      <scheme val="minor"/>
    </font>
    <font>
      <sz val="10"/>
      <color theme="1"/>
      <name val="Segoe UI"/>
      <family val="2"/>
    </font>
    <font>
      <b/>
      <sz val="9"/>
      <name val="宋体"/>
      <family val="3"/>
      <charset val="134"/>
    </font>
    <font>
      <sz val="9"/>
      <color rgb="FFFF0000"/>
      <name val="宋体"/>
      <family val="3"/>
      <charset val="134"/>
    </font>
    <font>
      <sz val="10"/>
      <name val="Arial"/>
      <family val="3"/>
      <charset val="134"/>
    </font>
    <font>
      <sz val="14"/>
      <name val="Arial"/>
      <family val="2"/>
    </font>
    <font>
      <b/>
      <sz val="10"/>
      <color rgb="FFFF0000"/>
      <name val="Arial"/>
      <family val="2"/>
    </font>
    <font>
      <sz val="11"/>
      <color theme="1" tint="0.499984740745262"/>
      <name val="Arial"/>
      <family val="3"/>
      <charset val="134"/>
    </font>
    <font>
      <b/>
      <sz val="11"/>
      <color theme="1"/>
      <name val="Arial"/>
      <family val="2"/>
    </font>
    <font>
      <b/>
      <sz val="11"/>
      <color theme="1"/>
      <name val="宋体"/>
      <family val="3"/>
      <charset val="134"/>
    </font>
    <font>
      <b/>
      <sz val="11"/>
      <color theme="1"/>
      <name val="等线"/>
      <family val="2"/>
    </font>
    <font>
      <sz val="11"/>
      <color theme="1"/>
      <name val="微软雅黑"/>
      <family val="2"/>
      <charset val="134"/>
    </font>
    <font>
      <sz val="11"/>
      <color theme="1"/>
      <name val="宋体"/>
      <family val="3"/>
      <charset val="134"/>
    </font>
    <font>
      <sz val="11"/>
      <color theme="1"/>
      <name val="等线"/>
      <family val="2"/>
    </font>
    <font>
      <b/>
      <sz val="12"/>
      <color theme="1"/>
      <name val="Arial"/>
      <family val="2"/>
    </font>
    <font>
      <b/>
      <sz val="12"/>
      <color theme="1"/>
      <name val="宋体"/>
      <family val="3"/>
      <charset val="134"/>
    </font>
    <font>
      <b/>
      <sz val="11"/>
      <color theme="1"/>
      <name val="微软雅黑"/>
      <family val="2"/>
      <charset val="134"/>
    </font>
    <font>
      <b/>
      <sz val="10"/>
      <color theme="1"/>
      <name val="Arial"/>
      <family val="2"/>
    </font>
    <font>
      <sz val="10"/>
      <color theme="1"/>
      <name val="宋体"/>
      <family val="2"/>
    </font>
    <font>
      <sz val="10"/>
      <color theme="1"/>
      <name val="微软雅黑"/>
      <family val="2"/>
      <charset val="134"/>
    </font>
    <font>
      <b/>
      <sz val="10"/>
      <color theme="1"/>
      <name val="宋体"/>
      <family val="3"/>
      <charset val="134"/>
    </font>
    <font>
      <b/>
      <sz val="10"/>
      <color theme="1"/>
      <name val="微软雅黑"/>
      <family val="2"/>
      <charset val="134"/>
    </font>
    <font>
      <sz val="10"/>
      <color theme="1"/>
      <name val="Arial"/>
      <family val="3"/>
      <charset val="134"/>
    </font>
    <font>
      <sz val="10"/>
      <color theme="1"/>
      <name val="宋体"/>
      <family val="3"/>
      <charset val="134"/>
    </font>
    <font>
      <sz val="10"/>
      <name val="微软雅黑"/>
      <family val="2"/>
      <charset val="134"/>
    </font>
    <font>
      <sz val="10"/>
      <color rgb="FFFF0000"/>
      <name val="宋体"/>
      <family val="3"/>
      <charset val="134"/>
    </font>
    <font>
      <sz val="10"/>
      <name val="等线"/>
      <family val="3"/>
      <charset val="134"/>
    </font>
    <font>
      <sz val="9"/>
      <name val="微软雅黑"/>
      <family val="2"/>
      <charset val="134"/>
    </font>
    <font>
      <sz val="10"/>
      <color theme="1"/>
      <name val="宋体"/>
      <family val="2"/>
      <scheme val="minor"/>
    </font>
    <font>
      <sz val="11"/>
      <color rgb="FFFF0000"/>
      <name val="宋体"/>
      <family val="3"/>
      <charset val="134"/>
    </font>
    <font>
      <sz val="11"/>
      <color theme="1"/>
      <name val="Arial"/>
      <family val="3"/>
      <charset val="134"/>
    </font>
    <font>
      <sz val="10"/>
      <name val="等线"/>
      <family val="2"/>
    </font>
    <font>
      <sz val="10"/>
      <color rgb="FFFF0000"/>
      <name val="等线"/>
      <family val="3"/>
      <charset val="134"/>
    </font>
    <font>
      <b/>
      <sz val="20"/>
      <color theme="1"/>
      <name val="宋体"/>
      <family val="3"/>
      <charset val="134"/>
      <scheme val="minor"/>
    </font>
    <font>
      <b/>
      <sz val="12"/>
      <name val="宋体"/>
      <family val="3"/>
      <charset val="134"/>
    </font>
    <font>
      <b/>
      <sz val="12"/>
      <name val="Arial"/>
      <family val="3"/>
      <charset val="134"/>
    </font>
    <font>
      <sz val="11"/>
      <color rgb="FF0000FF"/>
      <name val="Arial"/>
      <family val="2"/>
    </font>
    <font>
      <b/>
      <sz val="10"/>
      <name val="宋体"/>
      <family val="3"/>
      <charset val="134"/>
    </font>
  </fonts>
  <fills count="2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6F8B8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indexed="9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2"/>
      </patternFill>
    </fill>
    <fill>
      <patternFill patternType="solid">
        <fgColor indexed="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DB5025"/>
        <bgColor indexed="64"/>
      </patternFill>
    </fill>
    <fill>
      <patternFill patternType="solid">
        <fgColor rgb="FFFFCC66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99CC00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5" tint="0.39997558519241921"/>
        <bgColor indexed="64"/>
      </patternFill>
    </fill>
  </fills>
  <borders count="98">
    <border>
      <left/>
      <right/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/>
      <diagonal/>
    </border>
    <border>
      <left/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dotted">
        <color indexed="64"/>
      </left>
      <right/>
      <top/>
      <bottom style="medium">
        <color indexed="64"/>
      </bottom>
      <diagonal/>
    </border>
    <border>
      <left style="dotted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dotted">
        <color indexed="64"/>
      </right>
      <top style="dotted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/>
      <right style="dotted">
        <color indexed="64"/>
      </right>
      <top style="dotted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 style="dotted">
        <color indexed="64"/>
      </left>
      <right style="dotted">
        <color indexed="64"/>
      </right>
      <top style="medium">
        <color indexed="64"/>
      </top>
      <bottom style="dotted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 style="thin">
        <color indexed="64"/>
      </diagonal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</borders>
  <cellStyleXfs count="37">
    <xf numFmtId="180" fontId="0" fillId="0" borderId="0"/>
    <xf numFmtId="180" fontId="21" fillId="0" borderId="0"/>
    <xf numFmtId="180" fontId="31" fillId="0" borderId="0"/>
    <xf numFmtId="180" fontId="39" fillId="0" borderId="0"/>
    <xf numFmtId="180" fontId="22" fillId="0" borderId="0"/>
    <xf numFmtId="180" fontId="11" fillId="0" borderId="0"/>
    <xf numFmtId="180" fontId="31" fillId="0" borderId="0">
      <alignment vertical="center"/>
    </xf>
    <xf numFmtId="180" fontId="40" fillId="0" borderId="0"/>
    <xf numFmtId="180" fontId="39" fillId="0" borderId="0"/>
    <xf numFmtId="180" fontId="28" fillId="0" borderId="0">
      <alignment vertical="center"/>
    </xf>
    <xf numFmtId="180" fontId="11" fillId="0" borderId="0"/>
    <xf numFmtId="180" fontId="28" fillId="0" borderId="0"/>
    <xf numFmtId="180" fontId="21" fillId="0" borderId="0"/>
    <xf numFmtId="180" fontId="10" fillId="0" borderId="0"/>
    <xf numFmtId="177" fontId="9" fillId="0" borderId="0"/>
    <xf numFmtId="177" fontId="49" fillId="0" borderId="0"/>
    <xf numFmtId="180" fontId="8" fillId="0" borderId="0"/>
    <xf numFmtId="180" fontId="7" fillId="0" borderId="0"/>
    <xf numFmtId="180" fontId="7" fillId="0" borderId="0"/>
    <xf numFmtId="177" fontId="7" fillId="0" borderId="0"/>
    <xf numFmtId="180" fontId="6" fillId="0" borderId="0"/>
    <xf numFmtId="180" fontId="6" fillId="0" borderId="0"/>
    <xf numFmtId="180" fontId="5" fillId="0" borderId="0"/>
    <xf numFmtId="180" fontId="5" fillId="0" borderId="0"/>
    <xf numFmtId="180" fontId="4" fillId="0" borderId="0"/>
    <xf numFmtId="180" fontId="48" fillId="0" borderId="0"/>
    <xf numFmtId="180" fontId="33" fillId="0" borderId="0"/>
    <xf numFmtId="176" fontId="22" fillId="0" borderId="0" applyFont="0" applyFill="0" applyBorder="0" applyAlignment="0" applyProtection="0">
      <alignment vertical="center"/>
    </xf>
    <xf numFmtId="180" fontId="57" fillId="0" borderId="0"/>
    <xf numFmtId="180" fontId="11" fillId="0" borderId="0"/>
    <xf numFmtId="180" fontId="22" fillId="0" borderId="0"/>
    <xf numFmtId="180" fontId="28" fillId="0" borderId="0"/>
    <xf numFmtId="180" fontId="3" fillId="0" borderId="0"/>
    <xf numFmtId="180" fontId="3" fillId="0" borderId="0"/>
    <xf numFmtId="180" fontId="3" fillId="0" borderId="0"/>
    <xf numFmtId="180" fontId="3" fillId="0" borderId="0"/>
    <xf numFmtId="180" fontId="3" fillId="0" borderId="0"/>
  </cellStyleXfs>
  <cellXfs count="1134">
    <xf numFmtId="180" fontId="0" fillId="0" borderId="0" xfId="0"/>
    <xf numFmtId="180" fontId="20" fillId="0" borderId="0" xfId="0" applyFont="1"/>
    <xf numFmtId="180" fontId="24" fillId="0" borderId="0" xfId="0" applyFont="1"/>
    <xf numFmtId="180" fontId="25" fillId="0" borderId="0" xfId="0" applyFont="1"/>
    <xf numFmtId="180" fontId="19" fillId="0" borderId="0" xfId="6" applyFont="1">
      <alignment vertical="center"/>
    </xf>
    <xf numFmtId="180" fontId="11" fillId="0" borderId="0" xfId="6" applyFont="1" applyAlignment="1"/>
    <xf numFmtId="180" fontId="14" fillId="4" borderId="1" xfId="6" applyFont="1" applyFill="1" applyBorder="1" applyAlignment="1"/>
    <xf numFmtId="180" fontId="14" fillId="2" borderId="1" xfId="6" applyFont="1" applyFill="1" applyBorder="1" applyAlignment="1"/>
    <xf numFmtId="180" fontId="31" fillId="0" borderId="0" xfId="6">
      <alignment vertical="center"/>
    </xf>
    <xf numFmtId="180" fontId="17" fillId="4" borderId="1" xfId="6" applyFont="1" applyFill="1" applyBorder="1" applyAlignment="1"/>
    <xf numFmtId="180" fontId="15" fillId="5" borderId="0" xfId="6" applyFont="1" applyFill="1" applyBorder="1" applyAlignment="1">
      <alignment vertical="center"/>
    </xf>
    <xf numFmtId="180" fontId="15" fillId="4" borderId="1" xfId="6" applyFont="1" applyFill="1" applyBorder="1" applyAlignment="1">
      <alignment vertical="center"/>
    </xf>
    <xf numFmtId="180" fontId="17" fillId="4" borderId="1" xfId="6" applyFont="1" applyFill="1" applyBorder="1" applyAlignment="1">
      <alignment vertical="center"/>
    </xf>
    <xf numFmtId="180" fontId="19" fillId="0" borderId="2" xfId="6" applyFont="1" applyBorder="1">
      <alignment vertical="center"/>
    </xf>
    <xf numFmtId="180" fontId="19" fillId="0" borderId="3" xfId="6" applyFont="1" applyBorder="1">
      <alignment vertical="center"/>
    </xf>
    <xf numFmtId="180" fontId="19" fillId="0" borderId="4" xfId="6" applyFont="1" applyBorder="1">
      <alignment vertical="center"/>
    </xf>
    <xf numFmtId="180" fontId="19" fillId="0" borderId="5" xfId="6" applyFont="1" applyBorder="1">
      <alignment vertical="center"/>
    </xf>
    <xf numFmtId="180" fontId="19" fillId="0" borderId="0" xfId="6" applyFont="1" applyBorder="1">
      <alignment vertical="center"/>
    </xf>
    <xf numFmtId="180" fontId="19" fillId="0" borderId="6" xfId="6" applyFont="1" applyBorder="1">
      <alignment vertical="center"/>
    </xf>
    <xf numFmtId="180" fontId="19" fillId="0" borderId="7" xfId="6" applyFont="1" applyBorder="1">
      <alignment vertical="center"/>
    </xf>
    <xf numFmtId="180" fontId="19" fillId="0" borderId="8" xfId="6" applyFont="1" applyBorder="1">
      <alignment vertical="center"/>
    </xf>
    <xf numFmtId="180" fontId="19" fillId="0" borderId="9" xfId="6" applyFont="1" applyBorder="1">
      <alignment vertical="center"/>
    </xf>
    <xf numFmtId="180" fontId="33" fillId="0" borderId="5" xfId="6" applyFont="1" applyBorder="1">
      <alignment vertical="center"/>
    </xf>
    <xf numFmtId="180" fontId="33" fillId="0" borderId="0" xfId="6" applyFont="1" applyBorder="1">
      <alignment vertical="center"/>
    </xf>
    <xf numFmtId="180" fontId="33" fillId="0" borderId="6" xfId="6" applyFont="1" applyBorder="1">
      <alignment vertical="center"/>
    </xf>
    <xf numFmtId="16" fontId="33" fillId="0" borderId="0" xfId="6" applyNumberFormat="1" applyFont="1" applyBorder="1">
      <alignment vertical="center"/>
    </xf>
    <xf numFmtId="16" fontId="33" fillId="0" borderId="0" xfId="6" quotePrefix="1" applyNumberFormat="1" applyFont="1" applyBorder="1">
      <alignment vertical="center"/>
    </xf>
    <xf numFmtId="180" fontId="33" fillId="0" borderId="7" xfId="6" applyFont="1" applyBorder="1">
      <alignment vertical="center"/>
    </xf>
    <xf numFmtId="180" fontId="33" fillId="0" borderId="8" xfId="6" applyFont="1" applyBorder="1">
      <alignment vertical="center"/>
    </xf>
    <xf numFmtId="180" fontId="33" fillId="0" borderId="9" xfId="6" applyFont="1" applyBorder="1">
      <alignment vertical="center"/>
    </xf>
    <xf numFmtId="180" fontId="23" fillId="0" borderId="9" xfId="6" applyFont="1" applyBorder="1">
      <alignment vertical="center"/>
    </xf>
    <xf numFmtId="180" fontId="11" fillId="0" borderId="0" xfId="2" applyNumberFormat="1" applyFont="1" applyBorder="1" applyProtection="1"/>
    <xf numFmtId="180" fontId="14" fillId="0" borderId="0" xfId="2" applyNumberFormat="1" applyFont="1" applyBorder="1" applyAlignment="1" applyProtection="1">
      <alignment horizontal="left"/>
    </xf>
    <xf numFmtId="180" fontId="11" fillId="0" borderId="0" xfId="2" applyNumberFormat="1" applyFont="1" applyAlignment="1" applyProtection="1">
      <alignment horizontal="center"/>
    </xf>
    <xf numFmtId="180" fontId="11" fillId="0" borderId="5" xfId="2" applyNumberFormat="1" applyFont="1" applyBorder="1" applyProtection="1"/>
    <xf numFmtId="180" fontId="14" fillId="0" borderId="0" xfId="2" applyNumberFormat="1" applyFont="1" applyAlignment="1" applyProtection="1"/>
    <xf numFmtId="180" fontId="14" fillId="0" borderId="0" xfId="2" applyNumberFormat="1" applyFont="1" applyAlignment="1" applyProtection="1">
      <alignment horizontal="center"/>
    </xf>
    <xf numFmtId="180" fontId="14" fillId="0" borderId="5" xfId="2" applyNumberFormat="1" applyFont="1" applyBorder="1" applyAlignment="1" applyProtection="1">
      <alignment horizontal="center"/>
    </xf>
    <xf numFmtId="180" fontId="14" fillId="0" borderId="0" xfId="2" applyNumberFormat="1" applyFont="1" applyBorder="1" applyAlignment="1" applyProtection="1"/>
    <xf numFmtId="180" fontId="14" fillId="0" borderId="0" xfId="2" applyNumberFormat="1" applyFont="1" applyBorder="1" applyAlignment="1" applyProtection="1">
      <alignment horizontal="center"/>
    </xf>
    <xf numFmtId="180" fontId="14" fillId="0" borderId="6" xfId="2" applyNumberFormat="1" applyFont="1" applyBorder="1" applyAlignment="1" applyProtection="1">
      <alignment horizontal="center"/>
    </xf>
    <xf numFmtId="180" fontId="14" fillId="0" borderId="0" xfId="6" applyFont="1" applyBorder="1" applyAlignment="1">
      <alignment horizontal="center" vertical="center"/>
    </xf>
    <xf numFmtId="180" fontId="14" fillId="0" borderId="0" xfId="2" applyNumberFormat="1" applyFont="1" applyBorder="1" applyAlignment="1" applyProtection="1">
      <alignment horizontal="right"/>
    </xf>
    <xf numFmtId="180" fontId="14" fillId="0" borderId="6" xfId="6" applyFont="1" applyBorder="1">
      <alignment vertical="center"/>
    </xf>
    <xf numFmtId="180" fontId="11" fillId="0" borderId="0" xfId="2" applyNumberFormat="1" applyFont="1" applyAlignment="1" applyProtection="1"/>
    <xf numFmtId="180" fontId="11" fillId="0" borderId="0" xfId="2" applyNumberFormat="1" applyFont="1" applyProtection="1"/>
    <xf numFmtId="180" fontId="11" fillId="0" borderId="0" xfId="2" applyNumberFormat="1" applyFont="1" applyAlignment="1" applyProtection="1">
      <alignment horizontal="right"/>
    </xf>
    <xf numFmtId="180" fontId="11" fillId="0" borderId="0" xfId="2" applyNumberFormat="1" applyFont="1" applyAlignment="1" applyProtection="1">
      <alignment horizontal="left"/>
    </xf>
    <xf numFmtId="180" fontId="33" fillId="0" borderId="2" xfId="2" applyNumberFormat="1" applyFont="1" applyBorder="1" applyProtection="1"/>
    <xf numFmtId="180" fontId="33" fillId="0" borderId="3" xfId="2" applyNumberFormat="1" applyFont="1" applyBorder="1" applyProtection="1"/>
    <xf numFmtId="180" fontId="33" fillId="0" borderId="4" xfId="2" applyNumberFormat="1" applyFont="1" applyBorder="1" applyAlignment="1" applyProtection="1">
      <alignment horizontal="left"/>
    </xf>
    <xf numFmtId="180" fontId="33" fillId="0" borderId="5" xfId="2" applyFont="1" applyBorder="1" applyAlignment="1" applyProtection="1">
      <alignment horizontal="left"/>
    </xf>
    <xf numFmtId="180" fontId="33" fillId="0" borderId="0" xfId="2" applyFont="1" applyBorder="1" applyAlignment="1" applyProtection="1">
      <alignment horizontal="left"/>
    </xf>
    <xf numFmtId="180" fontId="33" fillId="0" borderId="10" xfId="2" quotePrefix="1" applyFont="1" applyBorder="1" applyAlignment="1" applyProtection="1">
      <alignment horizontal="left"/>
    </xf>
    <xf numFmtId="180" fontId="33" fillId="0" borderId="0" xfId="2" applyFont="1" applyBorder="1" applyProtection="1"/>
    <xf numFmtId="180" fontId="33" fillId="0" borderId="6" xfId="2" applyFont="1" applyBorder="1" applyProtection="1"/>
    <xf numFmtId="180" fontId="33" fillId="0" borderId="5" xfId="2" applyNumberFormat="1" applyFont="1" applyBorder="1" applyAlignment="1" applyProtection="1">
      <alignment horizontal="left"/>
    </xf>
    <xf numFmtId="180" fontId="33" fillId="0" borderId="0" xfId="2" applyNumberFormat="1" applyFont="1" applyBorder="1" applyAlignment="1" applyProtection="1">
      <alignment horizontal="left"/>
    </xf>
    <xf numFmtId="180" fontId="33" fillId="0" borderId="8" xfId="2" applyNumberFormat="1" applyFont="1" applyBorder="1" applyAlignment="1" applyProtection="1">
      <alignment horizontal="left"/>
    </xf>
    <xf numFmtId="180" fontId="33" fillId="0" borderId="0" xfId="2" applyNumberFormat="1" applyFont="1" applyBorder="1" applyProtection="1"/>
    <xf numFmtId="180" fontId="33" fillId="0" borderId="6" xfId="2" applyNumberFormat="1" applyFont="1" applyBorder="1" applyAlignment="1" applyProtection="1">
      <alignment horizontal="left"/>
    </xf>
    <xf numFmtId="180" fontId="33" fillId="0" borderId="7" xfId="2" applyNumberFormat="1" applyFont="1" applyBorder="1" applyAlignment="1" applyProtection="1">
      <alignment horizontal="left"/>
    </xf>
    <xf numFmtId="180" fontId="33" fillId="0" borderId="10" xfId="2" applyNumberFormat="1" applyFont="1" applyBorder="1" applyAlignment="1" applyProtection="1">
      <alignment horizontal="left"/>
    </xf>
    <xf numFmtId="180" fontId="33" fillId="0" borderId="8" xfId="2" applyNumberFormat="1" applyFont="1" applyBorder="1" applyProtection="1"/>
    <xf numFmtId="180" fontId="33" fillId="0" borderId="9" xfId="2" applyNumberFormat="1" applyFont="1" applyBorder="1" applyAlignment="1" applyProtection="1">
      <alignment horizontal="left"/>
    </xf>
    <xf numFmtId="180" fontId="33" fillId="0" borderId="5" xfId="2" applyNumberFormat="1" applyFont="1" applyBorder="1" applyProtection="1"/>
    <xf numFmtId="180" fontId="34" fillId="0" borderId="0" xfId="2" applyNumberFormat="1" applyFont="1" applyBorder="1" applyProtection="1"/>
    <xf numFmtId="180" fontId="33" fillId="0" borderId="0" xfId="6" applyFont="1">
      <alignment vertical="center"/>
    </xf>
    <xf numFmtId="180" fontId="34" fillId="0" borderId="6" xfId="2" applyNumberFormat="1" applyFont="1" applyBorder="1" applyAlignment="1" applyProtection="1">
      <alignment horizontal="left"/>
    </xf>
    <xf numFmtId="180" fontId="41" fillId="0" borderId="0" xfId="2" applyNumberFormat="1" applyFont="1" applyAlignment="1" applyProtection="1">
      <alignment horizontal="left"/>
    </xf>
    <xf numFmtId="180" fontId="33" fillId="0" borderId="11" xfId="2" applyNumberFormat="1" applyFont="1" applyBorder="1" applyAlignment="1" applyProtection="1">
      <alignment horizontal="left"/>
    </xf>
    <xf numFmtId="180" fontId="33" fillId="0" borderId="12" xfId="2" applyNumberFormat="1" applyFont="1" applyBorder="1" applyAlignment="1" applyProtection="1">
      <alignment horizontal="left"/>
    </xf>
    <xf numFmtId="180" fontId="11" fillId="0" borderId="0" xfId="2" applyNumberFormat="1" applyFont="1" applyBorder="1" applyAlignment="1" applyProtection="1">
      <alignment horizontal="right"/>
    </xf>
    <xf numFmtId="180" fontId="33" fillId="0" borderId="13" xfId="2" applyNumberFormat="1" applyFont="1" applyBorder="1" applyAlignment="1" applyProtection="1">
      <alignment horizontal="left"/>
    </xf>
    <xf numFmtId="180" fontId="11" fillId="0" borderId="0" xfId="12" applyFont="1" applyFill="1" applyBorder="1" applyAlignment="1">
      <alignment horizontal="center" vertical="center"/>
    </xf>
    <xf numFmtId="180" fontId="33" fillId="0" borderId="0" xfId="2" applyNumberFormat="1" applyFont="1" applyBorder="1" applyAlignment="1" applyProtection="1">
      <alignment wrapText="1"/>
    </xf>
    <xf numFmtId="180" fontId="33" fillId="0" borderId="0" xfId="2" applyNumberFormat="1" applyFont="1" applyProtection="1"/>
    <xf numFmtId="180" fontId="33" fillId="0" borderId="14" xfId="2" applyNumberFormat="1" applyFont="1" applyBorder="1" applyAlignment="1" applyProtection="1">
      <alignment horizontal="center"/>
    </xf>
    <xf numFmtId="180" fontId="33" fillId="0" borderId="11" xfId="2" applyNumberFormat="1" applyFont="1" applyBorder="1" applyAlignment="1" applyProtection="1">
      <alignment horizontal="center"/>
    </xf>
    <xf numFmtId="180" fontId="33" fillId="0" borderId="15" xfId="2" applyNumberFormat="1" applyFont="1" applyBorder="1" applyAlignment="1" applyProtection="1">
      <alignment horizontal="center"/>
    </xf>
    <xf numFmtId="180" fontId="34" fillId="0" borderId="0" xfId="2" applyNumberFormat="1" applyFont="1" applyBorder="1" applyAlignment="1" applyProtection="1">
      <alignment horizontal="left"/>
    </xf>
    <xf numFmtId="180" fontId="33" fillId="0" borderId="13" xfId="2" applyNumberFormat="1" applyFont="1" applyBorder="1" applyAlignment="1" applyProtection="1">
      <alignment horizontal="center"/>
    </xf>
    <xf numFmtId="180" fontId="33" fillId="0" borderId="7" xfId="2" applyNumberFormat="1" applyFont="1" applyBorder="1" applyProtection="1"/>
    <xf numFmtId="180" fontId="23" fillId="0" borderId="9" xfId="2" applyFont="1" applyBorder="1" applyProtection="1"/>
    <xf numFmtId="180" fontId="11" fillId="0" borderId="0" xfId="2" applyNumberFormat="1" applyFont="1" applyBorder="1" applyAlignment="1" applyProtection="1"/>
    <xf numFmtId="180" fontId="11" fillId="0" borderId="0" xfId="2" applyNumberFormat="1" applyFont="1" applyFill="1" applyBorder="1" applyProtection="1"/>
    <xf numFmtId="180" fontId="17" fillId="0" borderId="0" xfId="2" applyNumberFormat="1" applyFont="1" applyFill="1" applyBorder="1" applyAlignment="1" applyProtection="1">
      <alignment horizontal="left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33" fillId="0" borderId="0" xfId="2" applyNumberFormat="1" applyFont="1" applyBorder="1" applyAlignment="1" applyProtection="1">
      <alignment horizontal="center"/>
    </xf>
    <xf numFmtId="180" fontId="33" fillId="0" borderId="12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center"/>
    </xf>
    <xf numFmtId="180" fontId="11" fillId="0" borderId="0" xfId="2" applyNumberFormat="1" applyFont="1" applyBorder="1" applyAlignment="1" applyProtection="1">
      <alignment horizontal="left"/>
    </xf>
    <xf numFmtId="180" fontId="33" fillId="0" borderId="5" xfId="2" applyNumberFormat="1" applyFont="1" applyBorder="1" applyAlignment="1" applyProtection="1">
      <alignment horizontal="right"/>
    </xf>
    <xf numFmtId="177" fontId="42" fillId="0" borderId="0" xfId="2" applyNumberFormat="1" applyFont="1" applyBorder="1" applyAlignment="1" applyProtection="1">
      <alignment horizontal="left"/>
    </xf>
    <xf numFmtId="180" fontId="34" fillId="0" borderId="5" xfId="2" applyNumberFormat="1" applyFont="1" applyBorder="1" applyAlignment="1" applyProtection="1">
      <alignment horizontal="left"/>
    </xf>
    <xf numFmtId="180" fontId="15" fillId="0" borderId="0" xfId="2" applyNumberFormat="1" applyFont="1" applyProtection="1"/>
    <xf numFmtId="180" fontId="15" fillId="0" borderId="0" xfId="2" applyNumberFormat="1" applyFont="1" applyAlignment="1" applyProtection="1"/>
    <xf numFmtId="180" fontId="15" fillId="0" borderId="0" xfId="2" applyNumberFormat="1" applyFont="1" applyAlignment="1" applyProtection="1">
      <alignment horizontal="right"/>
    </xf>
    <xf numFmtId="180" fontId="15" fillId="0" borderId="0" xfId="2" applyNumberFormat="1" applyFont="1" applyAlignment="1" applyProtection="1">
      <alignment horizontal="center"/>
    </xf>
    <xf numFmtId="180" fontId="33" fillId="0" borderId="5" xfId="2" applyNumberFormat="1" applyFont="1" applyBorder="1" applyAlignment="1" applyProtection="1">
      <alignment horizontal="center"/>
    </xf>
    <xf numFmtId="180" fontId="33" fillId="0" borderId="6" xfId="2" applyNumberFormat="1" applyFont="1" applyBorder="1" applyAlignment="1" applyProtection="1">
      <alignment horizontal="center"/>
    </xf>
    <xf numFmtId="180" fontId="33" fillId="0" borderId="0" xfId="2" applyNumberFormat="1" applyFont="1" applyBorder="1" applyAlignment="1" applyProtection="1"/>
    <xf numFmtId="180" fontId="33" fillId="0" borderId="6" xfId="2" applyNumberFormat="1" applyFont="1" applyBorder="1" applyAlignment="1" applyProtection="1"/>
    <xf numFmtId="180" fontId="33" fillId="0" borderId="16" xfId="2" applyNumberFormat="1" applyFont="1" applyBorder="1" applyAlignment="1" applyProtection="1">
      <alignment horizontal="center"/>
    </xf>
    <xf numFmtId="180" fontId="23" fillId="0" borderId="14" xfId="2" applyNumberFormat="1" applyFont="1" applyBorder="1" applyAlignment="1" applyProtection="1">
      <alignment horizontal="center"/>
    </xf>
    <xf numFmtId="180" fontId="23" fillId="0" borderId="11" xfId="2" applyNumberFormat="1" applyFont="1" applyBorder="1" applyAlignment="1" applyProtection="1">
      <alignment horizontal="left"/>
    </xf>
    <xf numFmtId="180" fontId="23" fillId="0" borderId="11" xfId="2" applyNumberFormat="1" applyFont="1" applyBorder="1" applyAlignment="1" applyProtection="1">
      <alignment horizontal="center"/>
    </xf>
    <xf numFmtId="180" fontId="11" fillId="0" borderId="6" xfId="2" applyFont="1" applyBorder="1" applyProtection="1"/>
    <xf numFmtId="180" fontId="11" fillId="0" borderId="7" xfId="2" applyNumberFormat="1" applyFont="1" applyBorder="1" applyProtection="1"/>
    <xf numFmtId="180" fontId="11" fillId="0" borderId="8" xfId="2" applyNumberFormat="1" applyFont="1" applyBorder="1" applyProtection="1"/>
    <xf numFmtId="180" fontId="14" fillId="0" borderId="9" xfId="2" applyFont="1" applyBorder="1" applyProtection="1"/>
    <xf numFmtId="180" fontId="11" fillId="0" borderId="2" xfId="2" applyNumberFormat="1" applyFont="1" applyBorder="1" applyProtection="1"/>
    <xf numFmtId="180" fontId="11" fillId="0" borderId="6" xfId="2" applyNumberFormat="1" applyFont="1" applyBorder="1" applyAlignment="1" applyProtection="1">
      <alignment horizontal="left"/>
    </xf>
    <xf numFmtId="180" fontId="42" fillId="0" borderId="0" xfId="2" applyNumberFormat="1" applyFont="1" applyBorder="1" applyProtection="1"/>
    <xf numFmtId="180" fontId="43" fillId="0" borderId="0" xfId="2" applyNumberFormat="1" applyFont="1" applyBorder="1" applyProtection="1"/>
    <xf numFmtId="180" fontId="34" fillId="0" borderId="0" xfId="2" applyNumberFormat="1" applyFont="1" applyBorder="1" applyAlignment="1" applyProtection="1">
      <alignment horizontal="left" vertical="center"/>
    </xf>
    <xf numFmtId="180" fontId="33" fillId="0" borderId="0" xfId="2" applyNumberFormat="1" applyFont="1" applyFill="1" applyBorder="1" applyProtection="1"/>
    <xf numFmtId="180" fontId="34" fillId="0" borderId="0" xfId="2" applyNumberFormat="1" applyFont="1" applyFill="1" applyBorder="1" applyProtection="1"/>
    <xf numFmtId="180" fontId="23" fillId="0" borderId="11" xfId="2" applyNumberFormat="1" applyFont="1" applyFill="1" applyBorder="1" applyAlignment="1" applyProtection="1">
      <alignment horizontal="left"/>
    </xf>
    <xf numFmtId="180" fontId="11" fillId="0" borderId="6" xfId="2" applyNumberFormat="1" applyFont="1" applyFill="1" applyBorder="1" applyAlignment="1" applyProtection="1">
      <alignment horizontal="left"/>
    </xf>
    <xf numFmtId="180" fontId="11" fillId="0" borderId="5" xfId="2" applyNumberFormat="1" applyFont="1" applyFill="1" applyBorder="1" applyProtection="1"/>
    <xf numFmtId="180" fontId="11" fillId="0" borderId="7" xfId="2" applyNumberFormat="1" applyFont="1" applyFill="1" applyBorder="1" applyProtection="1"/>
    <xf numFmtId="180" fontId="11" fillId="0" borderId="8" xfId="2" applyNumberFormat="1" applyFont="1" applyFill="1" applyBorder="1" applyProtection="1"/>
    <xf numFmtId="180" fontId="11" fillId="0" borderId="9" xfId="2" applyNumberFormat="1" applyFont="1" applyFill="1" applyBorder="1" applyAlignment="1" applyProtection="1">
      <alignment horizontal="left"/>
    </xf>
    <xf numFmtId="180" fontId="23" fillId="0" borderId="0" xfId="2" applyNumberFormat="1" applyFont="1" applyFill="1" applyBorder="1" applyAlignment="1" applyProtection="1">
      <alignment horizontal="left"/>
    </xf>
    <xf numFmtId="180" fontId="11" fillId="0" borderId="0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Protection="1"/>
    <xf numFmtId="180" fontId="11" fillId="3" borderId="0" xfId="2" applyNumberFormat="1" applyFont="1" applyFill="1" applyBorder="1" applyAlignment="1" applyProtection="1"/>
    <xf numFmtId="180" fontId="11" fillId="3" borderId="0" xfId="2" applyNumberFormat="1" applyFont="1" applyFill="1" applyBorder="1" applyProtection="1">
      <protection locked="0"/>
    </xf>
    <xf numFmtId="180" fontId="11" fillId="3" borderId="0" xfId="2" applyFont="1" applyFill="1" applyAlignment="1"/>
    <xf numFmtId="180" fontId="11" fillId="3" borderId="0" xfId="2" applyFont="1" applyFill="1" applyAlignment="1">
      <alignment horizontal="right"/>
    </xf>
    <xf numFmtId="180" fontId="11" fillId="3" borderId="0" xfId="2" applyFont="1" applyFill="1" applyAlignment="1" applyProtection="1">
      <alignment horizontal="center"/>
    </xf>
    <xf numFmtId="49" fontId="33" fillId="0" borderId="2" xfId="2" applyNumberFormat="1" applyFont="1" applyFill="1" applyBorder="1" applyAlignment="1" applyProtection="1">
      <alignment horizontal="center"/>
      <protection locked="0"/>
    </xf>
    <xf numFmtId="178" fontId="33" fillId="0" borderId="4" xfId="2" quotePrefix="1" applyNumberFormat="1" applyFont="1" applyFill="1" applyBorder="1" applyAlignment="1" applyProtection="1">
      <alignment horizontal="left"/>
    </xf>
    <xf numFmtId="178" fontId="33" fillId="0" borderId="3" xfId="2" quotePrefix="1" applyNumberFormat="1" applyFont="1" applyFill="1" applyBorder="1" applyAlignment="1" applyProtection="1">
      <alignment horizontal="left"/>
    </xf>
    <xf numFmtId="49" fontId="33" fillId="0" borderId="3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Protection="1"/>
    <xf numFmtId="180" fontId="33" fillId="0" borderId="4" xfId="2" applyNumberFormat="1" applyFont="1" applyFill="1" applyBorder="1" applyAlignment="1" applyProtection="1">
      <alignment horizontal="center"/>
    </xf>
    <xf numFmtId="49" fontId="33" fillId="0" borderId="4" xfId="2" applyNumberFormat="1" applyFont="1" applyFill="1" applyBorder="1" applyAlignment="1" applyProtection="1">
      <alignment horizontal="center"/>
      <protection locked="0"/>
    </xf>
    <xf numFmtId="180" fontId="33" fillId="0" borderId="4" xfId="2" applyNumberFormat="1" applyFont="1" applyFill="1" applyBorder="1" applyProtection="1"/>
    <xf numFmtId="180" fontId="33" fillId="0" borderId="4" xfId="2" applyNumberFormat="1" applyFont="1" applyFill="1" applyBorder="1" applyAlignment="1">
      <alignment horizontal="left"/>
    </xf>
    <xf numFmtId="180" fontId="37" fillId="3" borderId="0" xfId="2" applyNumberFormat="1" applyFont="1" applyFill="1" applyBorder="1" applyAlignment="1" applyProtection="1"/>
    <xf numFmtId="180" fontId="37" fillId="3" borderId="0" xfId="2" applyNumberFormat="1" applyFont="1" applyFill="1" applyBorder="1" applyProtection="1"/>
    <xf numFmtId="180" fontId="38" fillId="3" borderId="0" xfId="2" applyNumberFormat="1" applyFont="1" applyFill="1" applyBorder="1" applyProtection="1"/>
    <xf numFmtId="180" fontId="37" fillId="3" borderId="0" xfId="2" applyNumberFormat="1" applyFont="1" applyFill="1" applyBorder="1" applyAlignment="1" applyProtection="1">
      <alignment horizontal="right"/>
    </xf>
    <xf numFmtId="180" fontId="32" fillId="3" borderId="0" xfId="2" applyNumberFormat="1" applyFont="1" applyFill="1" applyBorder="1" applyAlignment="1" applyProtection="1">
      <alignment horizontal="center"/>
    </xf>
    <xf numFmtId="180" fontId="32" fillId="3" borderId="0" xfId="2" applyNumberFormat="1" applyFont="1" applyFill="1" applyBorder="1" applyProtection="1"/>
    <xf numFmtId="180" fontId="33" fillId="0" borderId="7" xfId="2" applyNumberFormat="1" applyFont="1" applyFill="1" applyBorder="1" applyProtection="1"/>
    <xf numFmtId="180" fontId="33" fillId="0" borderId="9" xfId="2" applyNumberFormat="1" applyFont="1" applyFill="1" applyBorder="1" applyProtection="1"/>
    <xf numFmtId="180" fontId="33" fillId="0" borderId="8" xfId="2" applyNumberFormat="1" applyFont="1" applyFill="1" applyBorder="1" applyProtection="1"/>
    <xf numFmtId="180" fontId="33" fillId="0" borderId="8" xfId="2" applyFont="1" applyBorder="1" applyProtection="1"/>
    <xf numFmtId="180" fontId="33" fillId="0" borderId="8" xfId="2" applyNumberFormat="1" applyFont="1" applyFill="1" applyBorder="1" applyAlignment="1" applyProtection="1">
      <alignment horizontal="left"/>
    </xf>
    <xf numFmtId="180" fontId="33" fillId="0" borderId="9" xfId="2" applyNumberFormat="1" applyFont="1" applyFill="1" applyBorder="1" applyAlignment="1" applyProtection="1">
      <alignment horizontal="left"/>
    </xf>
    <xf numFmtId="180" fontId="11" fillId="3" borderId="0" xfId="2" applyNumberFormat="1" applyFont="1" applyFill="1" applyBorder="1" applyAlignment="1"/>
    <xf numFmtId="180" fontId="11" fillId="3" borderId="0" xfId="2" applyNumberFormat="1" applyFont="1" applyFill="1" applyBorder="1" applyAlignment="1" applyProtection="1">
      <alignment horizontal="right"/>
    </xf>
    <xf numFmtId="180" fontId="11" fillId="3" borderId="0" xfId="2" applyFont="1" applyFill="1" applyAlignment="1">
      <alignment horizontal="center"/>
    </xf>
    <xf numFmtId="180" fontId="33" fillId="0" borderId="5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Border="1" applyAlignment="1" applyProtection="1">
      <alignment horizontal="center"/>
    </xf>
    <xf numFmtId="180" fontId="33" fillId="0" borderId="3" xfId="2" applyNumberFormat="1" applyFont="1" applyFill="1" applyBorder="1" applyAlignment="1" applyProtection="1">
      <alignment horizontal="center"/>
    </xf>
    <xf numFmtId="180" fontId="33" fillId="0" borderId="0" xfId="2" applyNumberFormat="1" applyFont="1" applyFill="1" applyProtection="1"/>
    <xf numFmtId="180" fontId="33" fillId="0" borderId="6" xfId="2" applyNumberFormat="1" applyFont="1" applyFill="1" applyBorder="1" applyAlignment="1">
      <alignment horizontal="left"/>
    </xf>
    <xf numFmtId="180" fontId="32" fillId="0" borderId="0" xfId="2" applyNumberFormat="1" applyFont="1" applyBorder="1" applyProtection="1"/>
    <xf numFmtId="180" fontId="32" fillId="0" borderId="0" xfId="2" applyNumberFormat="1" applyFont="1" applyBorder="1" applyAlignment="1" applyProtection="1"/>
    <xf numFmtId="180" fontId="32" fillId="0" borderId="0" xfId="2" applyNumberFormat="1" applyFont="1" applyBorder="1" applyAlignment="1" applyProtection="1">
      <alignment horizontal="right"/>
    </xf>
    <xf numFmtId="180" fontId="32" fillId="0" borderId="0" xfId="2" applyNumberFormat="1" applyFont="1" applyBorder="1" applyAlignment="1" applyProtection="1">
      <alignment horizontal="center"/>
    </xf>
    <xf numFmtId="180" fontId="31" fillId="0" borderId="0" xfId="6" applyAlignment="1">
      <alignment vertical="center" wrapText="1"/>
    </xf>
    <xf numFmtId="180" fontId="11" fillId="5" borderId="0" xfId="26" applyFont="1" applyFill="1" applyAlignment="1" applyProtection="1">
      <alignment vertical="center"/>
      <protection locked="0"/>
    </xf>
    <xf numFmtId="180" fontId="11" fillId="9" borderId="0" xfId="26" applyFont="1" applyFill="1" applyAlignment="1" applyProtection="1">
      <alignment vertical="center"/>
      <protection locked="0"/>
    </xf>
    <xf numFmtId="180" fontId="33" fillId="0" borderId="0" xfId="26" applyProtection="1">
      <protection locked="0"/>
    </xf>
    <xf numFmtId="180" fontId="11" fillId="5" borderId="41" xfId="26" applyFont="1" applyFill="1" applyBorder="1" applyAlignment="1" applyProtection="1">
      <alignment vertical="center"/>
      <protection locked="0"/>
    </xf>
    <xf numFmtId="180" fontId="11" fillId="5" borderId="33" xfId="26" applyFont="1" applyFill="1" applyBorder="1" applyAlignment="1" applyProtection="1">
      <alignment vertical="center"/>
      <protection locked="0"/>
    </xf>
    <xf numFmtId="180" fontId="11" fillId="5" borderId="34" xfId="26" applyFont="1" applyFill="1" applyBorder="1" applyAlignment="1" applyProtection="1">
      <alignment vertical="center"/>
      <protection locked="0"/>
    </xf>
    <xf numFmtId="180" fontId="11" fillId="5" borderId="39" xfId="26" applyFont="1" applyFill="1" applyBorder="1" applyAlignment="1" applyProtection="1">
      <alignment vertical="center"/>
      <protection locked="0"/>
    </xf>
    <xf numFmtId="180" fontId="14" fillId="5" borderId="41" xfId="26" applyFont="1" applyFill="1" applyBorder="1" applyAlignment="1" applyProtection="1">
      <alignment vertical="center"/>
      <protection locked="0"/>
    </xf>
    <xf numFmtId="180" fontId="14" fillId="5" borderId="34" xfId="26" applyFont="1" applyFill="1" applyBorder="1" applyAlignment="1" applyProtection="1">
      <alignment vertical="center"/>
      <protection locked="0"/>
    </xf>
    <xf numFmtId="180" fontId="14" fillId="5" borderId="35" xfId="26" applyFont="1" applyFill="1" applyBorder="1" applyAlignment="1" applyProtection="1">
      <alignment vertical="center"/>
      <protection locked="0"/>
    </xf>
    <xf numFmtId="180" fontId="14" fillId="5" borderId="39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  <protection locked="0"/>
    </xf>
    <xf numFmtId="180" fontId="51" fillId="5" borderId="40" xfId="26" applyFont="1" applyFill="1" applyBorder="1" applyAlignment="1" applyProtection="1">
      <alignment vertical="center"/>
      <protection locked="0"/>
    </xf>
    <xf numFmtId="180" fontId="14" fillId="5" borderId="21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NumberFormat="1" applyFont="1" applyFill="1" applyBorder="1" applyAlignment="1" applyProtection="1">
      <alignment vertical="center"/>
      <protection locked="0"/>
    </xf>
    <xf numFmtId="180" fontId="48" fillId="5" borderId="0" xfId="26" applyFont="1" applyFill="1" applyBorder="1" applyAlignment="1" applyProtection="1">
      <alignment vertical="center"/>
      <protection locked="0"/>
    </xf>
    <xf numFmtId="180" fontId="11" fillId="5" borderId="35" xfId="26" applyFont="1" applyFill="1" applyBorder="1" applyAlignment="1" applyProtection="1">
      <alignment vertical="center"/>
      <protection locked="0"/>
    </xf>
    <xf numFmtId="180" fontId="14" fillId="5" borderId="0" xfId="26" applyFont="1" applyFill="1" applyBorder="1" applyAlignment="1" applyProtection="1">
      <alignment horizontal="left" vertical="center"/>
      <protection locked="0"/>
    </xf>
    <xf numFmtId="180" fontId="11" fillId="5" borderId="35" xfId="26" applyFont="1" applyFill="1" applyBorder="1" applyAlignment="1" applyProtection="1">
      <alignment vertical="center" wrapText="1"/>
      <protection locked="0"/>
    </xf>
    <xf numFmtId="1" fontId="11" fillId="5" borderId="0" xfId="26" quotePrefix="1" applyNumberFormat="1" applyFont="1" applyFill="1" applyBorder="1" applyAlignment="1" applyProtection="1">
      <alignment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left" vertical="center"/>
    </xf>
    <xf numFmtId="179" fontId="11" fillId="5" borderId="0" xfId="26" applyNumberFormat="1" applyFont="1" applyFill="1" applyBorder="1" applyAlignment="1" applyProtection="1">
      <alignment horizontal="center" vertical="center"/>
      <protection locked="0"/>
    </xf>
    <xf numFmtId="180" fontId="14" fillId="5" borderId="40" xfId="26" applyFont="1" applyFill="1" applyBorder="1" applyAlignment="1" applyProtection="1">
      <alignment vertical="center"/>
      <protection locked="0"/>
    </xf>
    <xf numFmtId="180" fontId="11" fillId="5" borderId="40" xfId="26" applyFont="1" applyFill="1" applyBorder="1" applyAlignment="1" applyProtection="1">
      <alignment vertical="center"/>
      <protection locked="0"/>
    </xf>
    <xf numFmtId="180" fontId="11" fillId="9" borderId="20" xfId="26" applyFont="1" applyFill="1" applyBorder="1" applyAlignment="1" applyProtection="1">
      <alignment vertical="center"/>
    </xf>
    <xf numFmtId="180" fontId="11" fillId="9" borderId="20" xfId="26" applyFont="1" applyFill="1" applyBorder="1" applyAlignment="1" applyProtection="1">
      <alignment vertical="center"/>
      <protection locked="0"/>
    </xf>
    <xf numFmtId="180" fontId="11" fillId="5" borderId="20" xfId="26" applyFont="1" applyFill="1" applyBorder="1" applyAlignment="1" applyProtection="1">
      <alignment vertical="center"/>
      <protection locked="0"/>
    </xf>
    <xf numFmtId="180" fontId="11" fillId="5" borderId="21" xfId="26" applyFont="1" applyFill="1" applyBorder="1" applyAlignment="1" applyProtection="1">
      <alignment vertical="center"/>
      <protection locked="0"/>
    </xf>
    <xf numFmtId="180" fontId="11" fillId="9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vertical="center"/>
    </xf>
    <xf numFmtId="180" fontId="14" fillId="5" borderId="33" xfId="26" applyFont="1" applyFill="1" applyBorder="1" applyAlignment="1" applyProtection="1">
      <alignment vertical="center"/>
    </xf>
    <xf numFmtId="180" fontId="14" fillId="5" borderId="34" xfId="26" applyFont="1" applyFill="1" applyBorder="1" applyAlignment="1" applyProtection="1">
      <alignment vertical="center"/>
    </xf>
    <xf numFmtId="180" fontId="14" fillId="5" borderId="35" xfId="26" applyFont="1" applyFill="1" applyBorder="1" applyAlignment="1" applyProtection="1">
      <alignment vertical="center"/>
    </xf>
    <xf numFmtId="180" fontId="14" fillId="5" borderId="39" xfId="26" applyFont="1" applyFill="1" applyBorder="1" applyAlignment="1" applyProtection="1">
      <alignment vertical="center"/>
    </xf>
    <xf numFmtId="180" fontId="51" fillId="5" borderId="40" xfId="26" applyFont="1" applyFill="1" applyBorder="1" applyAlignment="1" applyProtection="1">
      <alignment vertical="center"/>
    </xf>
    <xf numFmtId="180" fontId="14" fillId="5" borderId="20" xfId="26" applyFont="1" applyFill="1" applyBorder="1" applyAlignment="1" applyProtection="1">
      <alignment vertical="center"/>
    </xf>
    <xf numFmtId="180" fontId="14" fillId="5" borderId="21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11" borderId="17" xfId="26" applyFont="1" applyFill="1" applyBorder="1" applyAlignment="1" applyProtection="1">
      <alignment horizontal="center" vertical="center" wrapText="1"/>
    </xf>
    <xf numFmtId="180" fontId="14" fillId="11" borderId="62" xfId="26" applyFont="1" applyFill="1" applyBorder="1" applyAlignment="1" applyProtection="1">
      <alignment horizontal="center" vertical="center" wrapText="1"/>
    </xf>
    <xf numFmtId="180" fontId="11" fillId="9" borderId="39" xfId="26" applyFont="1" applyFill="1" applyBorder="1" applyAlignment="1" applyProtection="1">
      <alignment vertical="center"/>
      <protection locked="0"/>
    </xf>
    <xf numFmtId="180" fontId="11" fillId="5" borderId="17" xfId="26" applyNumberFormat="1" applyFont="1" applyFill="1" applyBorder="1" applyAlignment="1" applyProtection="1">
      <alignment horizontal="center" vertical="center"/>
      <protection locked="0"/>
    </xf>
    <xf numFmtId="180" fontId="11" fillId="5" borderId="17" xfId="26" applyNumberFormat="1" applyFont="1" applyFill="1" applyBorder="1" applyAlignment="1" applyProtection="1">
      <alignment vertical="center"/>
      <protection locked="0"/>
    </xf>
    <xf numFmtId="180" fontId="14" fillId="5" borderId="62" xfId="26" applyFont="1" applyFill="1" applyBorder="1" applyAlignment="1" applyProtection="1">
      <alignment vertical="center" wrapText="1"/>
    </xf>
    <xf numFmtId="180" fontId="11" fillId="9" borderId="35" xfId="26" applyFont="1" applyFill="1" applyBorder="1" applyAlignment="1" applyProtection="1">
      <alignment horizontal="center" vertical="center"/>
      <protection locked="0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11" fillId="5" borderId="68" xfId="26" applyFont="1" applyFill="1" applyBorder="1" applyAlignment="1" applyProtection="1">
      <alignment horizontal="center" vertical="center"/>
      <protection locked="0"/>
    </xf>
    <xf numFmtId="180" fontId="11" fillId="5" borderId="69" xfId="26" applyFont="1" applyFill="1" applyBorder="1" applyAlignment="1" applyProtection="1">
      <alignment vertical="center"/>
      <protection locked="0"/>
    </xf>
    <xf numFmtId="180" fontId="11" fillId="9" borderId="35" xfId="26" applyFont="1" applyFill="1" applyBorder="1" applyAlignment="1" applyProtection="1">
      <alignment vertical="center"/>
      <protection locked="0"/>
    </xf>
    <xf numFmtId="180" fontId="14" fillId="11" borderId="49" xfId="26" applyFont="1" applyFill="1" applyBorder="1" applyAlignment="1" applyProtection="1">
      <alignment horizontal="center" vertical="center" wrapText="1"/>
    </xf>
    <xf numFmtId="180" fontId="32" fillId="5" borderId="62" xfId="26" applyFont="1" applyFill="1" applyBorder="1" applyAlignment="1" applyProtection="1">
      <alignment vertical="center"/>
      <protection locked="0"/>
    </xf>
    <xf numFmtId="180" fontId="11" fillId="0" borderId="17" xfId="26" applyFont="1" applyFill="1" applyBorder="1" applyAlignment="1" applyProtection="1">
      <alignment vertical="center"/>
      <protection locked="0"/>
    </xf>
    <xf numFmtId="180" fontId="11" fillId="0" borderId="17" xfId="26" applyNumberFormat="1" applyFont="1" applyFill="1" applyBorder="1" applyAlignment="1" applyProtection="1">
      <alignment vertical="center"/>
      <protection locked="0"/>
    </xf>
    <xf numFmtId="180" fontId="11" fillId="5" borderId="68" xfId="26" applyNumberFormat="1" applyFont="1" applyFill="1" applyBorder="1" applyAlignment="1" applyProtection="1">
      <alignment vertical="center"/>
      <protection locked="0"/>
    </xf>
    <xf numFmtId="180" fontId="11" fillId="9" borderId="40" xfId="26" applyFont="1" applyFill="1" applyBorder="1" applyAlignment="1" applyProtection="1">
      <alignment vertical="center"/>
      <protection locked="0"/>
    </xf>
    <xf numFmtId="180" fontId="11" fillId="9" borderId="21" xfId="26" applyFont="1" applyFill="1" applyBorder="1" applyAlignment="1" applyProtection="1">
      <alignment vertical="center"/>
      <protection locked="0"/>
    </xf>
    <xf numFmtId="180" fontId="11" fillId="0" borderId="0" xfId="26" applyFont="1" applyFill="1" applyBorder="1" applyAlignment="1" applyProtection="1">
      <alignment vertical="center"/>
      <protection locked="0"/>
    </xf>
    <xf numFmtId="180" fontId="11" fillId="9" borderId="0" xfId="26" applyFont="1" applyFill="1" applyAlignment="1">
      <alignment vertical="center"/>
    </xf>
    <xf numFmtId="180" fontId="11" fillId="9" borderId="0" xfId="26" applyFont="1" applyFill="1" applyBorder="1" applyAlignment="1">
      <alignment vertical="center"/>
    </xf>
    <xf numFmtId="180" fontId="11" fillId="9" borderId="41" xfId="26" applyFont="1" applyFill="1" applyBorder="1" applyAlignment="1">
      <alignment vertical="center"/>
    </xf>
    <xf numFmtId="180" fontId="11" fillId="9" borderId="33" xfId="26" applyFont="1" applyFill="1" applyBorder="1" applyAlignment="1">
      <alignment vertical="center"/>
    </xf>
    <xf numFmtId="180" fontId="11" fillId="9" borderId="34" xfId="26" applyFont="1" applyFill="1" applyBorder="1" applyAlignment="1">
      <alignment vertical="center"/>
    </xf>
    <xf numFmtId="180" fontId="11" fillId="9" borderId="39" xfId="26" applyFont="1" applyFill="1" applyBorder="1" applyAlignment="1">
      <alignment vertical="center"/>
    </xf>
    <xf numFmtId="180" fontId="14" fillId="0" borderId="35" xfId="26" applyFont="1" applyBorder="1" applyAlignment="1">
      <alignment vertical="center"/>
    </xf>
    <xf numFmtId="180" fontId="14" fillId="0" borderId="0" xfId="26" applyFont="1" applyBorder="1" applyAlignment="1">
      <alignment vertical="center"/>
    </xf>
    <xf numFmtId="180" fontId="11" fillId="9" borderId="35" xfId="26" applyFont="1" applyFill="1" applyBorder="1" applyAlignment="1">
      <alignment vertical="center"/>
    </xf>
    <xf numFmtId="180" fontId="11" fillId="9" borderId="20" xfId="26" applyFont="1" applyFill="1" applyBorder="1" applyAlignment="1">
      <alignment vertical="center"/>
    </xf>
    <xf numFmtId="180" fontId="14" fillId="0" borderId="0" xfId="26" applyFont="1" applyFill="1" applyBorder="1" applyAlignment="1">
      <alignment vertical="center"/>
    </xf>
    <xf numFmtId="179" fontId="14" fillId="0" borderId="0" xfId="26" applyNumberFormat="1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vertical="center"/>
    </xf>
    <xf numFmtId="180" fontId="11" fillId="9" borderId="21" xfId="26" applyFont="1" applyFill="1" applyBorder="1" applyAlignment="1">
      <alignment vertical="center"/>
    </xf>
    <xf numFmtId="180" fontId="14" fillId="0" borderId="0" xfId="26" applyFont="1" applyFill="1" applyBorder="1" applyAlignment="1">
      <alignment horizontal="left" vertical="center"/>
    </xf>
    <xf numFmtId="180" fontId="18" fillId="5" borderId="0" xfId="26" applyFont="1" applyFill="1" applyBorder="1" applyAlignment="1" applyProtection="1">
      <alignment vertical="center" wrapText="1"/>
    </xf>
    <xf numFmtId="180" fontId="51" fillId="5" borderId="0" xfId="26" applyFont="1" applyFill="1" applyBorder="1" applyAlignment="1" applyProtection="1">
      <alignment vertical="center"/>
    </xf>
    <xf numFmtId="180" fontId="14" fillId="5" borderId="0" xfId="26" applyFont="1" applyFill="1" applyBorder="1" applyAlignment="1" applyProtection="1">
      <alignment horizontal="center" vertical="center"/>
    </xf>
    <xf numFmtId="180" fontId="14" fillId="5" borderId="0" xfId="26" applyFont="1" applyFill="1" applyBorder="1" applyAlignment="1" applyProtection="1">
      <alignment horizontal="right" vertical="center"/>
    </xf>
    <xf numFmtId="180" fontId="51" fillId="0" borderId="0" xfId="26" applyFont="1" applyBorder="1" applyAlignment="1">
      <alignment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0" xfId="26" applyNumberFormat="1" applyFont="1" applyFill="1" applyBorder="1" applyAlignment="1" applyProtection="1">
      <alignment horizontal="center" vertical="center"/>
      <protection locked="0"/>
    </xf>
    <xf numFmtId="180" fontId="11" fillId="0" borderId="0" xfId="26" applyFont="1" applyFill="1" applyBorder="1" applyAlignment="1" applyProtection="1">
      <alignment horizontal="center" vertical="center"/>
      <protection locked="0"/>
    </xf>
    <xf numFmtId="180" fontId="14" fillId="0" borderId="0" xfId="26" applyFont="1" applyFill="1" applyBorder="1" applyAlignment="1" applyProtection="1">
      <alignment vertical="center"/>
    </xf>
    <xf numFmtId="180" fontId="11" fillId="0" borderId="0" xfId="26" applyFont="1" applyFill="1" applyBorder="1" applyAlignment="1" applyProtection="1">
      <alignment vertical="center"/>
    </xf>
    <xf numFmtId="180" fontId="33" fillId="0" borderId="0" xfId="26" applyFill="1" applyBorder="1" applyAlignment="1"/>
    <xf numFmtId="180" fontId="11" fillId="0" borderId="41" xfId="26" applyFont="1" applyFill="1" applyBorder="1" applyAlignment="1" applyProtection="1">
      <alignment vertical="center"/>
      <protection locked="0"/>
    </xf>
    <xf numFmtId="180" fontId="11" fillId="0" borderId="33" xfId="26" applyFont="1" applyFill="1" applyBorder="1" applyAlignment="1" applyProtection="1">
      <alignment horizontal="center" vertical="center"/>
    </xf>
    <xf numFmtId="180" fontId="11" fillId="0" borderId="34" xfId="26" applyFont="1" applyFill="1" applyBorder="1" applyAlignment="1" applyProtection="1">
      <alignment horizontal="center" vertical="center"/>
    </xf>
    <xf numFmtId="180" fontId="11" fillId="0" borderId="39" xfId="26" applyFont="1" applyFill="1" applyBorder="1" applyAlignment="1" applyProtection="1">
      <alignment vertical="center"/>
      <protection locked="0"/>
    </xf>
    <xf numFmtId="180" fontId="11" fillId="0" borderId="35" xfId="26" applyFont="1" applyFill="1" applyBorder="1" applyAlignment="1" applyProtection="1">
      <alignment horizontal="center" vertical="center"/>
    </xf>
    <xf numFmtId="180" fontId="11" fillId="0" borderId="35" xfId="26" applyFont="1" applyFill="1" applyBorder="1" applyAlignment="1" applyProtection="1">
      <alignment horizontal="center" vertical="center"/>
      <protection locked="0"/>
    </xf>
    <xf numFmtId="180" fontId="11" fillId="0" borderId="35" xfId="26" applyFont="1" applyFill="1" applyBorder="1" applyAlignment="1" applyProtection="1">
      <alignment vertical="center"/>
      <protection locked="0"/>
    </xf>
    <xf numFmtId="180" fontId="16" fillId="0" borderId="39" xfId="0" applyNumberFormat="1" applyFont="1" applyFill="1" applyBorder="1" applyAlignment="1"/>
    <xf numFmtId="180" fontId="16" fillId="0" borderId="35" xfId="0" applyNumberFormat="1" applyFont="1" applyFill="1" applyBorder="1" applyAlignment="1"/>
    <xf numFmtId="180" fontId="11" fillId="0" borderId="40" xfId="26" applyFont="1" applyFill="1" applyBorder="1" applyAlignment="1" applyProtection="1">
      <alignment vertical="center"/>
      <protection locked="0"/>
    </xf>
    <xf numFmtId="180" fontId="11" fillId="0" borderId="20" xfId="26" applyFont="1" applyFill="1" applyBorder="1" applyAlignment="1" applyProtection="1">
      <alignment vertical="center"/>
      <protection locked="0"/>
    </xf>
    <xf numFmtId="180" fontId="11" fillId="0" borderId="21" xfId="26" applyFont="1" applyFill="1" applyBorder="1" applyAlignment="1" applyProtection="1">
      <alignment vertical="center"/>
      <protection locked="0"/>
    </xf>
    <xf numFmtId="180" fontId="14" fillId="0" borderId="61" xfId="26" applyFont="1" applyFill="1" applyBorder="1" applyAlignment="1" applyProtection="1">
      <alignment vertical="center" wrapText="1"/>
    </xf>
    <xf numFmtId="176" fontId="55" fillId="12" borderId="17" xfId="27" applyFont="1" applyFill="1" applyBorder="1" applyAlignment="1">
      <alignment horizontal="center" vertical="center"/>
    </xf>
    <xf numFmtId="180" fontId="55" fillId="0" borderId="76" xfId="0" applyFont="1" applyFill="1" applyBorder="1" applyAlignment="1">
      <alignment horizontal="center" vertical="center" wrapText="1"/>
    </xf>
    <xf numFmtId="180" fontId="56" fillId="0" borderId="76" xfId="0" applyFont="1" applyFill="1" applyBorder="1" applyAlignment="1">
      <alignment horizontal="center" vertical="center" wrapText="1"/>
    </xf>
    <xf numFmtId="180" fontId="58" fillId="0" borderId="0" xfId="26" applyFont="1" applyProtection="1">
      <protection locked="0"/>
    </xf>
    <xf numFmtId="180" fontId="59" fillId="0" borderId="0" xfId="26" applyFont="1" applyProtection="1">
      <protection locked="0"/>
    </xf>
    <xf numFmtId="180" fontId="55" fillId="0" borderId="76" xfId="0" applyFont="1" applyFill="1" applyBorder="1" applyAlignment="1">
      <alignment horizontal="left" vertical="center" wrapText="1"/>
    </xf>
    <xf numFmtId="180" fontId="56" fillId="0" borderId="76" xfId="0" applyFont="1" applyFill="1" applyBorder="1" applyAlignment="1">
      <alignment horizontal="left" vertical="center" wrapText="1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33" fillId="0" borderId="20" xfId="26" applyFill="1" applyBorder="1" applyAlignment="1">
      <alignment horizontal="center"/>
    </xf>
    <xf numFmtId="180" fontId="14" fillId="0" borderId="62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76" fontId="62" fillId="12" borderId="17" xfId="27" applyFont="1" applyFill="1" applyBorder="1" applyAlignment="1">
      <alignment horizontal="center" vertical="center"/>
    </xf>
    <xf numFmtId="180" fontId="62" fillId="0" borderId="76" xfId="0" applyNumberFormat="1" applyFont="1" applyFill="1" applyBorder="1" applyAlignment="1">
      <alignment horizontal="left" vertical="center" wrapText="1"/>
    </xf>
    <xf numFmtId="180" fontId="27" fillId="0" borderId="76" xfId="0" applyNumberFormat="1" applyFont="1" applyFill="1" applyBorder="1" applyAlignment="1">
      <alignment horizontal="left" vertical="center" wrapText="1"/>
    </xf>
    <xf numFmtId="180" fontId="56" fillId="0" borderId="76" xfId="0" applyNumberFormat="1" applyFont="1" applyFill="1" applyBorder="1" applyAlignment="1">
      <alignment horizontal="left" vertical="center" wrapText="1"/>
    </xf>
    <xf numFmtId="180" fontId="55" fillId="0" borderId="76" xfId="0" applyNumberFormat="1" applyFont="1" applyFill="1" applyBorder="1" applyAlignment="1">
      <alignment horizontal="left" vertical="center" wrapText="1"/>
    </xf>
    <xf numFmtId="180" fontId="0" fillId="0" borderId="0" xfId="0" applyNumberFormat="1"/>
    <xf numFmtId="176" fontId="55" fillId="12" borderId="17" xfId="27" applyFont="1" applyFill="1" applyBorder="1" applyAlignment="1">
      <alignment horizontal="left" vertical="center"/>
    </xf>
    <xf numFmtId="180" fontId="0" fillId="0" borderId="0" xfId="0" applyNumberFormat="1" applyAlignment="1">
      <alignment horizontal="left"/>
    </xf>
    <xf numFmtId="180" fontId="11" fillId="5" borderId="35" xfId="26" applyFont="1" applyFill="1" applyBorder="1" applyAlignment="1" applyProtection="1">
      <alignment horizontal="center" vertical="center"/>
    </xf>
    <xf numFmtId="179" fontId="11" fillId="5" borderId="17" xfId="26" applyNumberFormat="1" applyFont="1" applyFill="1" applyBorder="1" applyAlignment="1" applyProtection="1">
      <alignment horizontal="center" vertical="center"/>
      <protection locked="0"/>
    </xf>
    <xf numFmtId="179" fontId="11" fillId="5" borderId="68" xfId="26" applyNumberFormat="1" applyFont="1" applyFill="1" applyBorder="1" applyAlignment="1" applyProtection="1">
      <alignment horizontal="center" vertical="center"/>
      <protection locked="0"/>
    </xf>
    <xf numFmtId="180" fontId="63" fillId="0" borderId="76" xfId="0" applyNumberFormat="1" applyFont="1" applyFill="1" applyBorder="1" applyAlignment="1">
      <alignment horizontal="left" vertical="center" wrapText="1"/>
    </xf>
    <xf numFmtId="180" fontId="11" fillId="5" borderId="33" xfId="26" applyFont="1" applyFill="1" applyBorder="1" applyAlignment="1" applyProtection="1">
      <alignment horizontal="center" vertical="center"/>
    </xf>
    <xf numFmtId="180" fontId="11" fillId="5" borderId="34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50" fillId="9" borderId="0" xfId="26" applyFont="1" applyFill="1" applyBorder="1" applyAlignment="1">
      <alignment vertical="center"/>
    </xf>
    <xf numFmtId="180" fontId="64" fillId="9" borderId="0" xfId="26" applyFont="1" applyFill="1" applyBorder="1" applyAlignment="1">
      <alignment vertical="center"/>
    </xf>
    <xf numFmtId="180" fontId="65" fillId="0" borderId="20" xfId="26" applyFont="1" applyFill="1" applyBorder="1" applyAlignment="1">
      <alignment horizontal="center" vertical="center" wrapText="1"/>
    </xf>
    <xf numFmtId="180" fontId="11" fillId="0" borderId="21" xfId="26" applyFont="1" applyFill="1" applyBorder="1" applyAlignment="1" applyProtection="1">
      <alignment horizontal="center" vertical="center"/>
      <protection locked="0"/>
    </xf>
    <xf numFmtId="180" fontId="59" fillId="0" borderId="0" xfId="26" applyFont="1" applyAlignment="1" applyProtection="1">
      <alignment vertical="top"/>
      <protection locked="0"/>
    </xf>
    <xf numFmtId="180" fontId="58" fillId="0" borderId="0" xfId="26" applyFont="1" applyAlignment="1" applyProtection="1">
      <alignment vertical="top"/>
      <protection locked="0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0" borderId="17" xfId="26" applyNumberFormat="1" applyFont="1" applyFill="1" applyBorder="1" applyAlignment="1" applyProtection="1">
      <alignment horizontal="center" vertical="center"/>
      <protection locked="0"/>
    </xf>
    <xf numFmtId="180" fontId="11" fillId="0" borderId="49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8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69" xfId="26" applyNumberFormat="1" applyFont="1" applyFill="1" applyBorder="1" applyAlignment="1" applyProtection="1">
      <alignment horizontal="center" vertical="center"/>
    </xf>
    <xf numFmtId="179" fontId="11" fillId="0" borderId="64" xfId="26" applyNumberFormat="1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 applyProtection="1">
      <alignment vertical="center"/>
      <protection locked="0"/>
    </xf>
    <xf numFmtId="180" fontId="11" fillId="9" borderId="33" xfId="26" applyFont="1" applyFill="1" applyBorder="1" applyAlignment="1" applyProtection="1">
      <alignment vertical="center"/>
      <protection locked="0"/>
    </xf>
    <xf numFmtId="180" fontId="11" fillId="9" borderId="34" xfId="26" applyFont="1" applyFill="1" applyBorder="1" applyAlignment="1" applyProtection="1">
      <alignment vertical="center"/>
      <protection locked="0"/>
    </xf>
    <xf numFmtId="180" fontId="51" fillId="5" borderId="20" xfId="26" applyFont="1" applyFill="1" applyBorder="1" applyAlignment="1" applyProtection="1">
      <alignment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2" fontId="11" fillId="0" borderId="17" xfId="26" applyNumberFormat="1" applyFont="1" applyFill="1" applyBorder="1" applyAlignment="1" applyProtection="1">
      <alignment horizontal="center" vertical="center"/>
    </xf>
    <xf numFmtId="180" fontId="11" fillId="0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5" borderId="17" xfId="26" applyNumberFormat="1" applyFont="1" applyFill="1" applyBorder="1" applyAlignment="1" applyProtection="1">
      <alignment horizontal="center" vertical="center" wrapText="1"/>
      <protection locked="0"/>
    </xf>
    <xf numFmtId="179" fontId="11" fillId="0" borderId="62" xfId="26" applyNumberFormat="1" applyFont="1" applyFill="1" applyBorder="1" applyAlignment="1" applyProtection="1">
      <alignment horizontal="center" vertical="center" wrapText="1"/>
    </xf>
    <xf numFmtId="180" fontId="53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61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10" borderId="57" xfId="26" applyFont="1" applyFill="1" applyBorder="1" applyAlignment="1" applyProtection="1">
      <alignment vertical="center"/>
    </xf>
    <xf numFmtId="180" fontId="11" fillId="10" borderId="64" xfId="26" applyFont="1" applyFill="1" applyBorder="1" applyAlignment="1" applyProtection="1">
      <alignment vertical="center"/>
    </xf>
    <xf numFmtId="179" fontId="53" fillId="0" borderId="64" xfId="26" applyNumberFormat="1" applyFont="1" applyFill="1" applyBorder="1" applyAlignment="1" applyProtection="1">
      <alignment horizontal="center" vertical="center"/>
    </xf>
    <xf numFmtId="179" fontId="11" fillId="10" borderId="64" xfId="26" applyNumberFormat="1" applyFont="1" applyFill="1" applyBorder="1" applyAlignment="1" applyProtection="1">
      <alignment horizontal="center" vertical="center"/>
    </xf>
    <xf numFmtId="180" fontId="12" fillId="0" borderId="0" xfId="30" applyNumberFormat="1" applyFont="1"/>
    <xf numFmtId="180" fontId="11" fillId="0" borderId="0" xfId="30" applyNumberFormat="1" applyFont="1"/>
    <xf numFmtId="180" fontId="12" fillId="0" borderId="41" xfId="30" applyNumberFormat="1" applyFont="1" applyBorder="1"/>
    <xf numFmtId="180" fontId="11" fillId="0" borderId="33" xfId="30" applyNumberFormat="1" applyFont="1" applyBorder="1"/>
    <xf numFmtId="180" fontId="12" fillId="0" borderId="33" xfId="30" applyNumberFormat="1" applyFont="1" applyBorder="1"/>
    <xf numFmtId="180" fontId="12" fillId="0" borderId="34" xfId="30" applyNumberFormat="1" applyFont="1" applyBorder="1"/>
    <xf numFmtId="180" fontId="12" fillId="0" borderId="39" xfId="30" applyNumberFormat="1" applyFont="1" applyBorder="1"/>
    <xf numFmtId="180" fontId="12" fillId="0" borderId="35" xfId="30" applyNumberFormat="1" applyFont="1" applyBorder="1"/>
    <xf numFmtId="180" fontId="11" fillId="0" borderId="0" xfId="30" applyNumberFormat="1" applyFont="1" applyBorder="1"/>
    <xf numFmtId="180" fontId="12" fillId="0" borderId="0" xfId="30" applyNumberFormat="1" applyFont="1" applyBorder="1"/>
    <xf numFmtId="180" fontId="12" fillId="0" borderId="39" xfId="30" applyNumberFormat="1" applyFont="1" applyBorder="1" applyAlignment="1"/>
    <xf numFmtId="180" fontId="12" fillId="0" borderId="0" xfId="30" applyNumberFormat="1" applyFont="1" applyBorder="1" applyAlignment="1"/>
    <xf numFmtId="180" fontId="46" fillId="3" borderId="0" xfId="31" applyNumberFormat="1" applyFont="1" applyFill="1" applyBorder="1" applyAlignment="1"/>
    <xf numFmtId="180" fontId="12" fillId="0" borderId="35" xfId="30" applyNumberFormat="1" applyFont="1" applyBorder="1" applyAlignment="1"/>
    <xf numFmtId="180" fontId="12" fillId="0" borderId="0" xfId="30" applyNumberFormat="1" applyFont="1" applyAlignment="1"/>
    <xf numFmtId="180" fontId="47" fillId="0" borderId="0" xfId="30" applyNumberFormat="1" applyFont="1" applyFill="1" applyBorder="1" applyAlignment="1">
      <alignment vertical="top" wrapText="1"/>
    </xf>
    <xf numFmtId="180" fontId="11" fillId="0" borderId="0" xfId="30" applyNumberFormat="1" applyFont="1" applyBorder="1" applyAlignment="1"/>
    <xf numFmtId="180" fontId="11" fillId="0" borderId="0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vertical="top"/>
    </xf>
    <xf numFmtId="180" fontId="11" fillId="0" borderId="32" xfId="30" applyNumberFormat="1" applyFont="1" applyBorder="1" applyAlignment="1">
      <alignment vertical="top"/>
    </xf>
    <xf numFmtId="180" fontId="11" fillId="0" borderId="33" xfId="30" applyNumberFormat="1" applyFont="1" applyBorder="1" applyAlignment="1">
      <alignment vertical="top"/>
    </xf>
    <xf numFmtId="180" fontId="11" fillId="0" borderId="42" xfId="30" applyNumberFormat="1" applyFont="1" applyBorder="1" applyAlignment="1">
      <alignment vertical="top"/>
    </xf>
    <xf numFmtId="180" fontId="11" fillId="0" borderId="34" xfId="30" applyNumberFormat="1" applyFont="1" applyBorder="1" applyAlignment="1">
      <alignment vertical="top"/>
    </xf>
    <xf numFmtId="180" fontId="11" fillId="0" borderId="54" xfId="30" applyNumberFormat="1" applyFont="1" applyBorder="1" applyAlignment="1">
      <alignment vertical="top"/>
    </xf>
    <xf numFmtId="180" fontId="11" fillId="0" borderId="52" xfId="30" applyNumberFormat="1" applyFont="1" applyBorder="1" applyAlignment="1">
      <alignment vertical="top"/>
    </xf>
    <xf numFmtId="180" fontId="11" fillId="0" borderId="53" xfId="30" applyNumberFormat="1" applyFont="1" applyBorder="1" applyAlignment="1">
      <alignment vertical="top"/>
    </xf>
    <xf numFmtId="180" fontId="11" fillId="0" borderId="55" xfId="30" applyNumberFormat="1" applyFont="1" applyBorder="1" applyAlignment="1">
      <alignment vertical="top"/>
    </xf>
    <xf numFmtId="180" fontId="22" fillId="0" borderId="0" xfId="30" applyNumberFormat="1" applyBorder="1" applyAlignment="1"/>
    <xf numFmtId="180" fontId="12" fillId="0" borderId="40" xfId="30" applyNumberFormat="1" applyFont="1" applyBorder="1"/>
    <xf numFmtId="180" fontId="11" fillId="0" borderId="20" xfId="30" applyNumberFormat="1" applyFont="1" applyBorder="1"/>
    <xf numFmtId="180" fontId="12" fillId="0" borderId="20" xfId="30" applyNumberFormat="1" applyFont="1" applyBorder="1"/>
    <xf numFmtId="180" fontId="12" fillId="0" borderId="21" xfId="30" applyNumberFormat="1" applyFont="1" applyBorder="1"/>
    <xf numFmtId="180" fontId="68" fillId="0" borderId="17" xfId="32" applyFont="1" applyBorder="1" applyAlignment="1">
      <alignment horizontal="center" vertical="center"/>
    </xf>
    <xf numFmtId="180" fontId="68" fillId="0" borderId="17" xfId="9" applyNumberFormat="1" applyFont="1" applyFill="1" applyBorder="1" applyAlignment="1">
      <alignment horizontal="center" vertical="center" wrapText="1"/>
    </xf>
    <xf numFmtId="180" fontId="3" fillId="0" borderId="0" xfId="32"/>
    <xf numFmtId="180" fontId="52" fillId="0" borderId="17" xfId="32" applyFont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3" fillId="0" borderId="0" xfId="32" applyAlignment="1">
      <alignment horizontal="left"/>
    </xf>
    <xf numFmtId="180" fontId="70" fillId="0" borderId="17" xfId="32" applyFont="1" applyFill="1" applyBorder="1" applyAlignment="1">
      <alignment horizontal="center" vertical="center" wrapText="1"/>
    </xf>
    <xf numFmtId="180" fontId="69" fillId="0" borderId="17" xfId="32" applyFont="1" applyFill="1" applyBorder="1" applyAlignment="1">
      <alignment horizontal="center" vertical="center"/>
    </xf>
    <xf numFmtId="180" fontId="68" fillId="0" borderId="17" xfId="32" applyFont="1" applyFill="1" applyBorder="1" applyAlignment="1">
      <alignment horizontal="center" vertical="center"/>
    </xf>
    <xf numFmtId="180" fontId="68" fillId="0" borderId="17" xfId="9" applyFont="1" applyFill="1" applyBorder="1" applyAlignment="1">
      <alignment horizontal="center" vertical="center" wrapText="1"/>
    </xf>
    <xf numFmtId="180" fontId="74" fillId="0" borderId="17" xfId="9" applyNumberFormat="1" applyFont="1" applyFill="1" applyBorder="1" applyAlignment="1">
      <alignment horizontal="center" vertical="center" wrapText="1"/>
    </xf>
    <xf numFmtId="180" fontId="75" fillId="0" borderId="17" xfId="9" applyNumberFormat="1" applyFont="1" applyFill="1" applyBorder="1" applyAlignment="1">
      <alignment horizontal="center" vertical="center" wrapText="1"/>
    </xf>
    <xf numFmtId="180" fontId="52" fillId="0" borderId="0" xfId="32" applyFont="1"/>
    <xf numFmtId="180" fontId="77" fillId="0" borderId="17" xfId="32" applyFont="1" applyFill="1" applyBorder="1" applyAlignment="1">
      <alignment vertical="center" wrapText="1"/>
    </xf>
    <xf numFmtId="180" fontId="61" fillId="0" borderId="17" xfId="33" applyFont="1" applyBorder="1" applyAlignment="1">
      <alignment horizontal="center" vertical="center" wrapText="1"/>
    </xf>
    <xf numFmtId="180" fontId="44" fillId="0" borderId="17" xfId="32" applyFont="1" applyFill="1" applyBorder="1" applyAlignment="1">
      <alignment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52" fillId="0" borderId="17" xfId="32" applyFont="1" applyBorder="1"/>
    <xf numFmtId="180" fontId="80" fillId="0" borderId="17" xfId="32" applyFont="1" applyFill="1" applyBorder="1" applyAlignment="1">
      <alignment vertical="center" wrapText="1"/>
    </xf>
    <xf numFmtId="180" fontId="52" fillId="0" borderId="17" xfId="32" applyFont="1" applyBorder="1" applyAlignment="1">
      <alignment horizontal="center"/>
    </xf>
    <xf numFmtId="180" fontId="61" fillId="0" borderId="17" xfId="34" applyFont="1" applyBorder="1" applyAlignment="1">
      <alignment horizontal="center" vertical="center" wrapText="1"/>
    </xf>
    <xf numFmtId="180" fontId="61" fillId="0" borderId="17" xfId="35" applyFont="1" applyBorder="1" applyAlignment="1">
      <alignment horizontal="left" vertical="center"/>
    </xf>
    <xf numFmtId="180" fontId="44" fillId="0" borderId="17" xfId="32" applyFont="1" applyFill="1" applyBorder="1" applyAlignment="1">
      <alignment horizontal="center" vertical="center" wrapText="1"/>
    </xf>
    <xf numFmtId="180" fontId="52" fillId="0" borderId="17" xfId="32" applyNumberFormat="1" applyFont="1" applyFill="1" applyBorder="1" applyAlignment="1">
      <alignment horizontal="center"/>
    </xf>
    <xf numFmtId="180" fontId="52" fillId="0" borderId="17" xfId="32" applyFont="1" applyFill="1" applyBorder="1" applyAlignment="1">
      <alignment horizontal="center" vertical="center"/>
    </xf>
    <xf numFmtId="180" fontId="11" fillId="0" borderId="17" xfId="32" applyFont="1" applyFill="1" applyBorder="1" applyAlignment="1">
      <alignment horizontal="left" vertical="center" wrapText="1"/>
    </xf>
    <xf numFmtId="37" fontId="11" fillId="0" borderId="17" xfId="32" applyNumberFormat="1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82" fillId="0" borderId="17" xfId="32" applyFont="1" applyBorder="1" applyAlignment="1">
      <alignment horizontal="center" vertical="center"/>
    </xf>
    <xf numFmtId="180" fontId="77" fillId="1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wrapText="1"/>
    </xf>
    <xf numFmtId="180" fontId="11" fillId="0" borderId="17" xfId="32" applyNumberFormat="1" applyFont="1" applyFill="1" applyBorder="1" applyAlignment="1">
      <alignment horizontal="left" vertical="center"/>
    </xf>
    <xf numFmtId="180" fontId="50" fillId="0" borderId="17" xfId="32" applyFont="1" applyFill="1" applyBorder="1" applyAlignment="1">
      <alignment horizontal="left" vertical="center" wrapText="1"/>
    </xf>
    <xf numFmtId="180" fontId="50" fillId="10" borderId="17" xfId="32" applyFont="1" applyFill="1" applyBorder="1" applyAlignment="1">
      <alignment horizontal="left" vertical="center" wrapText="1"/>
    </xf>
    <xf numFmtId="180" fontId="11" fillId="10" borderId="17" xfId="32" applyFont="1" applyFill="1" applyBorder="1" applyAlignment="1">
      <alignment horizontal="left" vertical="center" wrapText="1"/>
    </xf>
    <xf numFmtId="180" fontId="61" fillId="0" borderId="17" xfId="36" applyFont="1" applyBorder="1" applyAlignment="1">
      <alignment horizontal="left" vertical="center"/>
    </xf>
    <xf numFmtId="180" fontId="72" fillId="0" borderId="17" xfId="32" applyFont="1" applyBorder="1"/>
    <xf numFmtId="180" fontId="44" fillId="0" borderId="17" xfId="32" applyFont="1" applyFill="1" applyBorder="1" applyAlignment="1">
      <alignment horizontal="left" vertical="center" wrapText="1"/>
    </xf>
    <xf numFmtId="180" fontId="61" fillId="0" borderId="17" xfId="32" applyFont="1" applyBorder="1" applyAlignment="1">
      <alignment horizontal="left" vertical="center" wrapText="1"/>
    </xf>
    <xf numFmtId="180" fontId="44" fillId="8" borderId="17" xfId="32" applyFont="1" applyFill="1" applyBorder="1" applyAlignment="1">
      <alignment vertical="center" wrapText="1"/>
    </xf>
    <xf numFmtId="180" fontId="15" fillId="0" borderId="17" xfId="32" applyFont="1" applyFill="1" applyBorder="1" applyAlignment="1">
      <alignment horizontal="left" vertical="center" wrapText="1"/>
    </xf>
    <xf numFmtId="183" fontId="77" fillId="10" borderId="17" xfId="32" applyNumberFormat="1" applyFont="1" applyFill="1" applyBorder="1" applyAlignment="1">
      <alignment vertical="center" wrapText="1"/>
    </xf>
    <xf numFmtId="180" fontId="44" fillId="8" borderId="17" xfId="32" applyFont="1" applyFill="1" applyBorder="1" applyAlignment="1">
      <alignment horizontal="left" vertical="center" wrapText="1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64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11" fillId="0" borderId="94" xfId="32" applyFont="1" applyFill="1" applyBorder="1" applyAlignment="1">
      <alignment horizontal="center" vertical="center" wrapText="1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11" fillId="0" borderId="17" xfId="32" applyNumberFormat="1" applyFont="1" applyFill="1" applyBorder="1" applyAlignment="1">
      <alignment horizontal="left" vertical="center" wrapText="1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44" fillId="8" borderId="17" xfId="32" applyFont="1" applyFill="1" applyBorder="1" applyAlignment="1">
      <alignment horizontal="center" vertical="center" wrapText="1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61" fillId="0" borderId="17" xfId="32" applyFont="1" applyFill="1" applyBorder="1" applyAlignment="1">
      <alignment horizontal="left" vertical="center" wrapText="1"/>
    </xf>
    <xf numFmtId="180" fontId="52" fillId="0" borderId="17" xfId="32" applyFont="1" applyFill="1" applyBorder="1"/>
    <xf numFmtId="180" fontId="71" fillId="0" borderId="17" xfId="32" applyFont="1" applyFill="1" applyBorder="1" applyAlignment="1">
      <alignment horizontal="center" vertical="center" wrapText="1"/>
    </xf>
    <xf numFmtId="180" fontId="77" fillId="19" borderId="17" xfId="32" applyFont="1" applyFill="1" applyBorder="1" applyAlignment="1">
      <alignment vertical="center" wrapText="1"/>
    </xf>
    <xf numFmtId="180" fontId="52" fillId="0" borderId="0" xfId="32" applyFont="1" applyFill="1"/>
    <xf numFmtId="180" fontId="72" fillId="0" borderId="17" xfId="32" applyFont="1" applyFill="1" applyBorder="1" applyAlignment="1">
      <alignment horizontal="center" vertical="center" wrapText="1"/>
    </xf>
    <xf numFmtId="180" fontId="69" fillId="20" borderId="84" xfId="32" applyFont="1" applyFill="1" applyBorder="1" applyAlignment="1">
      <alignment horizontal="center" vertical="center" wrapText="1"/>
    </xf>
    <xf numFmtId="180" fontId="72" fillId="0" borderId="84" xfId="32" applyFont="1" applyFill="1" applyBorder="1" applyAlignment="1">
      <alignment horizontal="center" vertical="center" wrapText="1"/>
    </xf>
    <xf numFmtId="180" fontId="42" fillId="0" borderId="95" xfId="32" applyFont="1" applyFill="1" applyBorder="1" applyAlignment="1">
      <alignment horizontal="center" vertical="center"/>
    </xf>
    <xf numFmtId="180" fontId="68" fillId="16" borderId="17" xfId="32" applyFont="1" applyFill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left" vertical="center"/>
    </xf>
    <xf numFmtId="180" fontId="52" fillId="0" borderId="17" xfId="32" applyNumberFormat="1" applyFont="1" applyFill="1" applyBorder="1"/>
    <xf numFmtId="180" fontId="52" fillId="0" borderId="0" xfId="32" applyFont="1" applyFill="1" applyAlignment="1">
      <alignment wrapText="1"/>
    </xf>
    <xf numFmtId="180" fontId="52" fillId="0" borderId="0" xfId="32" applyNumberFormat="1" applyFont="1" applyFill="1"/>
    <xf numFmtId="180" fontId="52" fillId="0" borderId="0" xfId="32" applyFont="1" applyFill="1" applyAlignment="1">
      <alignment horizontal="center" vertical="center"/>
    </xf>
    <xf numFmtId="180" fontId="3" fillId="0" borderId="39" xfId="32" applyBorder="1"/>
    <xf numFmtId="180" fontId="3" fillId="0" borderId="0" xfId="32" applyBorder="1"/>
    <xf numFmtId="180" fontId="3" fillId="0" borderId="0" xfId="32" applyBorder="1" applyAlignment="1">
      <alignment horizontal="left"/>
    </xf>
    <xf numFmtId="180" fontId="3" fillId="0" borderId="35" xfId="32" applyBorder="1"/>
    <xf numFmtId="180" fontId="3" fillId="0" borderId="40" xfId="32" applyBorder="1"/>
    <xf numFmtId="180" fontId="3" fillId="0" borderId="20" xfId="32" applyBorder="1"/>
    <xf numFmtId="180" fontId="3" fillId="0" borderId="20" xfId="32" applyBorder="1" applyAlignment="1">
      <alignment horizontal="left"/>
    </xf>
    <xf numFmtId="180" fontId="3" fillId="0" borderId="21" xfId="32" applyBorder="1"/>
    <xf numFmtId="180" fontId="18" fillId="5" borderId="35" xfId="26" applyFont="1" applyFill="1" applyBorder="1" applyAlignment="1" applyProtection="1">
      <alignment vertical="center" wrapText="1"/>
    </xf>
    <xf numFmtId="180" fontId="14" fillId="5" borderId="0" xfId="26" applyNumberFormat="1" applyFont="1" applyFill="1" applyBorder="1" applyAlignment="1" applyProtection="1">
      <alignment horizontal="left" vertical="center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53" fillId="0" borderId="64" xfId="26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horizontal="center" vertical="center"/>
    </xf>
    <xf numFmtId="180" fontId="11" fillId="0" borderId="62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68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horizontal="center" vertical="center"/>
    </xf>
    <xf numFmtId="180" fontId="52" fillId="0" borderId="0" xfId="32" applyFont="1" applyFill="1" applyBorder="1" applyAlignment="1">
      <alignment vertical="center" wrapText="1"/>
    </xf>
    <xf numFmtId="180" fontId="52" fillId="0" borderId="0" xfId="32" applyFont="1" applyBorder="1" applyAlignment="1">
      <alignment vertical="center"/>
    </xf>
    <xf numFmtId="180" fontId="68" fillId="0" borderId="57" xfId="32" applyFont="1" applyBorder="1" applyAlignment="1">
      <alignment horizontal="center" vertical="center"/>
    </xf>
    <xf numFmtId="180" fontId="68" fillId="0" borderId="64" xfId="32" applyFont="1" applyBorder="1" applyAlignment="1">
      <alignment horizontal="center" vertical="center"/>
    </xf>
    <xf numFmtId="180" fontId="94" fillId="10" borderId="61" xfId="26" applyFont="1" applyFill="1" applyBorder="1" applyAlignment="1" applyProtection="1">
      <alignment vertical="center"/>
    </xf>
    <xf numFmtId="180" fontId="50" fillId="10" borderId="17" xfId="26" applyFont="1" applyFill="1" applyBorder="1" applyAlignment="1" applyProtection="1">
      <alignment vertical="center"/>
    </xf>
    <xf numFmtId="179" fontId="50" fillId="10" borderId="84" xfId="26" applyNumberFormat="1" applyFont="1" applyFill="1" applyBorder="1" applyAlignment="1" applyProtection="1">
      <alignment horizontal="center" vertical="center"/>
    </xf>
    <xf numFmtId="180" fontId="96" fillId="0" borderId="0" xfId="26" applyFont="1" applyProtection="1">
      <protection locked="0"/>
    </xf>
    <xf numFmtId="180" fontId="53" fillId="0" borderId="0" xfId="26" applyFont="1" applyFill="1" applyBorder="1" applyAlignment="1" applyProtection="1">
      <alignment vertical="center"/>
    </xf>
    <xf numFmtId="180" fontId="97" fillId="0" borderId="0" xfId="26" applyFont="1" applyFill="1" applyBorder="1" applyAlignment="1" applyProtection="1">
      <alignment vertical="center"/>
    </xf>
    <xf numFmtId="180" fontId="54" fillId="0" borderId="0" xfId="26" applyFont="1" applyFill="1" applyBorder="1" applyAlignment="1" applyProtection="1">
      <alignment vertical="center" wrapText="1"/>
    </xf>
    <xf numFmtId="180" fontId="64" fillId="0" borderId="62" xfId="26" applyNumberFormat="1" applyFont="1" applyFill="1" applyBorder="1" applyAlignment="1" applyProtection="1">
      <alignment horizontal="center" vertical="center" wrapText="1"/>
    </xf>
    <xf numFmtId="179" fontId="50" fillId="0" borderId="68" xfId="26" applyNumberFormat="1" applyFont="1" applyFill="1" applyBorder="1" applyAlignment="1" applyProtection="1">
      <alignment horizontal="center" vertical="center"/>
    </xf>
    <xf numFmtId="182" fontId="11" fillId="0" borderId="68" xfId="26" applyNumberFormat="1" applyFont="1" applyFill="1" applyBorder="1" applyAlignment="1" applyProtection="1">
      <alignment horizontal="center" vertical="center"/>
    </xf>
    <xf numFmtId="179" fontId="11" fillId="0" borderId="17" xfId="26" applyNumberFormat="1" applyFont="1" applyFill="1" applyBorder="1" applyAlignment="1" applyProtection="1">
      <alignment vertical="center"/>
    </xf>
    <xf numFmtId="179" fontId="11" fillId="0" borderId="62" xfId="26" applyNumberFormat="1" applyFont="1" applyFill="1" applyBorder="1" applyAlignment="1" applyProtection="1">
      <alignment vertical="center"/>
    </xf>
    <xf numFmtId="180" fontId="11" fillId="0" borderId="62" xfId="26" applyFont="1" applyFill="1" applyBorder="1" applyAlignment="1" applyProtection="1">
      <alignment vertical="center" wrapText="1"/>
    </xf>
    <xf numFmtId="180" fontId="11" fillId="0" borderId="58" xfId="26" applyFont="1" applyFill="1" applyBorder="1" applyAlignment="1" applyProtection="1">
      <alignment vertical="center" wrapText="1"/>
    </xf>
    <xf numFmtId="180" fontId="11" fillId="0" borderId="64" xfId="26" applyFont="1" applyFill="1" applyBorder="1" applyAlignment="1" applyProtection="1">
      <alignment vertical="center"/>
    </xf>
    <xf numFmtId="180" fontId="11" fillId="0" borderId="17" xfId="26" applyFont="1" applyFill="1" applyBorder="1" applyAlignment="1" applyProtection="1">
      <alignment vertical="center"/>
    </xf>
    <xf numFmtId="180" fontId="50" fillId="0" borderId="0" xfId="30" applyNumberFormat="1" applyFont="1" applyAlignment="1"/>
    <xf numFmtId="180" fontId="50" fillId="0" borderId="0" xfId="30" applyNumberFormat="1" applyFont="1"/>
    <xf numFmtId="182" fontId="14" fillId="5" borderId="0" xfId="26" applyNumberFormat="1" applyFont="1" applyFill="1" applyBorder="1" applyAlignment="1" applyProtection="1">
      <alignment vertical="center"/>
    </xf>
    <xf numFmtId="49" fontId="52" fillId="0" borderId="61" xfId="32" applyNumberFormat="1" applyFont="1" applyBorder="1" applyAlignment="1">
      <alignment horizontal="center" vertical="center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7" xfId="32" applyNumberFormat="1" applyFont="1" applyBorder="1" applyAlignment="1">
      <alignment horizontal="center" vertical="center"/>
    </xf>
    <xf numFmtId="49" fontId="52" fillId="0" borderId="68" xfId="32" applyNumberFormat="1" applyFont="1" applyFill="1" applyBorder="1" applyAlignment="1">
      <alignment horizontal="center" vertical="center" wrapText="1"/>
    </xf>
    <xf numFmtId="0" fontId="68" fillId="0" borderId="86" xfId="9" applyNumberFormat="1" applyFont="1" applyFill="1" applyBorder="1" applyAlignment="1">
      <alignment horizontal="center" vertical="center" wrapText="1"/>
    </xf>
    <xf numFmtId="49" fontId="68" fillId="0" borderId="85" xfId="32" applyNumberFormat="1" applyFont="1" applyBorder="1" applyAlignment="1">
      <alignment horizontal="center" vertical="center"/>
    </xf>
    <xf numFmtId="49" fontId="68" fillId="0" borderId="86" xfId="9" applyNumberFormat="1" applyFont="1" applyFill="1" applyBorder="1" applyAlignment="1">
      <alignment horizontal="center" vertical="center" wrapText="1"/>
    </xf>
    <xf numFmtId="49" fontId="52" fillId="0" borderId="57" xfId="32" applyNumberFormat="1" applyFont="1" applyBorder="1" applyAlignment="1">
      <alignment horizontal="center" vertical="center"/>
    </xf>
    <xf numFmtId="49" fontId="72" fillId="0" borderId="64" xfId="32" applyNumberFormat="1" applyFont="1" applyFill="1" applyBorder="1" applyAlignment="1">
      <alignment horizontal="center" vertical="center" wrapText="1"/>
    </xf>
    <xf numFmtId="49" fontId="52" fillId="14" borderId="94" xfId="32" applyNumberFormat="1" applyFont="1" applyFill="1" applyBorder="1" applyAlignment="1">
      <alignment horizontal="center" vertical="center" wrapText="1"/>
    </xf>
    <xf numFmtId="49" fontId="72" fillId="0" borderId="94" xfId="32" applyNumberFormat="1" applyFont="1" applyFill="1" applyBorder="1" applyAlignment="1">
      <alignment horizontal="center" vertical="center" wrapText="1"/>
    </xf>
    <xf numFmtId="49" fontId="52" fillId="14" borderId="17" xfId="32" applyNumberFormat="1" applyFont="1" applyFill="1" applyBorder="1" applyAlignment="1">
      <alignment horizontal="center" vertical="center" wrapText="1"/>
    </xf>
    <xf numFmtId="49" fontId="73" fillId="0" borderId="17" xfId="32" applyNumberFormat="1" applyFont="1" applyBorder="1" applyAlignment="1">
      <alignment horizontal="center" vertical="center"/>
    </xf>
    <xf numFmtId="49" fontId="52" fillId="22" borderId="17" xfId="32" applyNumberFormat="1" applyFont="1" applyFill="1" applyBorder="1" applyAlignment="1">
      <alignment horizontal="center" vertical="center"/>
    </xf>
    <xf numFmtId="49" fontId="52" fillId="14" borderId="17" xfId="32" applyNumberFormat="1" applyFont="1" applyFill="1" applyBorder="1" applyAlignment="1">
      <alignment horizontal="center" vertical="center"/>
    </xf>
    <xf numFmtId="49" fontId="52" fillId="0" borderId="17" xfId="32" applyNumberFormat="1" applyFont="1" applyBorder="1" applyAlignment="1">
      <alignment horizontal="center" vertical="center"/>
    </xf>
    <xf numFmtId="49" fontId="73" fillId="0" borderId="68" xfId="32" applyNumberFormat="1" applyFont="1" applyBorder="1" applyAlignment="1">
      <alignment horizontal="center" vertical="center"/>
    </xf>
    <xf numFmtId="49" fontId="52" fillId="0" borderId="68" xfId="32" applyNumberFormat="1" applyFont="1" applyBorder="1" applyAlignment="1">
      <alignment horizontal="center" vertical="center"/>
    </xf>
    <xf numFmtId="49" fontId="52" fillId="0" borderId="62" xfId="32" applyNumberFormat="1" applyFont="1" applyFill="1" applyBorder="1" applyAlignment="1">
      <alignment horizontal="center" vertical="center" wrapText="1"/>
    </xf>
    <xf numFmtId="180" fontId="2" fillId="0" borderId="0" xfId="32" applyFont="1"/>
    <xf numFmtId="180" fontId="11" fillId="9" borderId="33" xfId="26" applyFont="1" applyFill="1" applyBorder="1" applyAlignment="1" applyProtection="1">
      <alignment vertical="center" wrapText="1"/>
      <protection locked="0"/>
    </xf>
    <xf numFmtId="180" fontId="11" fillId="5" borderId="33" xfId="26" applyFont="1" applyFill="1" applyBorder="1" applyAlignment="1" applyProtection="1">
      <alignment vertical="center" wrapText="1"/>
      <protection locked="0"/>
    </xf>
    <xf numFmtId="180" fontId="14" fillId="5" borderId="0" xfId="26" applyFont="1" applyFill="1" applyBorder="1" applyAlignment="1" applyProtection="1">
      <alignment vertical="center" wrapText="1"/>
    </xf>
    <xf numFmtId="180" fontId="3" fillId="0" borderId="0" xfId="32" applyBorder="1" applyAlignment="1">
      <alignment wrapText="1"/>
    </xf>
    <xf numFmtId="180" fontId="68" fillId="0" borderId="87" xfId="32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52" fillId="0" borderId="69" xfId="32" applyNumberFormat="1" applyFont="1" applyBorder="1" applyAlignment="1">
      <alignment horizontal="center" vertical="center" wrapText="1"/>
    </xf>
    <xf numFmtId="180" fontId="3" fillId="0" borderId="20" xfId="32" applyBorder="1" applyAlignment="1">
      <alignment wrapText="1"/>
    </xf>
    <xf numFmtId="180" fontId="3" fillId="0" borderId="0" xfId="32" applyAlignment="1">
      <alignment wrapText="1"/>
    </xf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49" fontId="52" fillId="0" borderId="17" xfId="32" applyNumberFormat="1" applyFont="1" applyFill="1" applyBorder="1" applyAlignment="1">
      <alignment horizontal="center" vertical="center" wrapText="1"/>
    </xf>
    <xf numFmtId="180" fontId="46" fillId="3" borderId="0" xfId="31" applyNumberFormat="1" applyFont="1" applyFill="1" applyBorder="1" applyAlignment="1">
      <alignment horizontal="center" vertical="top"/>
    </xf>
    <xf numFmtId="180" fontId="11" fillId="0" borderId="19" xfId="30" applyNumberFormat="1" applyFont="1" applyBorder="1" applyAlignment="1">
      <alignment horizontal="center" vertical="center"/>
    </xf>
    <xf numFmtId="180" fontId="18" fillId="0" borderId="18" xfId="30" applyNumberFormat="1" applyFont="1" applyBorder="1" applyAlignment="1">
      <alignment horizontal="center" vertical="center" wrapText="1"/>
    </xf>
    <xf numFmtId="180" fontId="18" fillId="0" borderId="1" xfId="30" applyNumberFormat="1" applyFont="1" applyBorder="1" applyAlignment="1">
      <alignment horizontal="center" vertical="center" wrapText="1"/>
    </xf>
    <xf numFmtId="180" fontId="13" fillId="0" borderId="18" xfId="30" applyNumberFormat="1" applyFont="1" applyBorder="1" applyAlignment="1">
      <alignment horizontal="center" vertical="center"/>
    </xf>
    <xf numFmtId="180" fontId="13" fillId="0" borderId="1" xfId="30" applyNumberFormat="1" applyFont="1" applyBorder="1" applyAlignment="1">
      <alignment horizontal="center" vertical="center"/>
    </xf>
    <xf numFmtId="180" fontId="13" fillId="0" borderId="22" xfId="30" applyNumberFormat="1" applyFont="1" applyBorder="1" applyAlignment="1">
      <alignment horizontal="center" vertical="center"/>
    </xf>
    <xf numFmtId="180" fontId="47" fillId="0" borderId="0" xfId="30" applyNumberFormat="1" applyFont="1" applyBorder="1" applyAlignment="1">
      <alignment horizontal="left"/>
    </xf>
    <xf numFmtId="180" fontId="11" fillId="0" borderId="0" xfId="30" applyNumberFormat="1" applyFont="1" applyBorder="1" applyAlignment="1">
      <alignment horizontal="left" vertical="center" wrapText="1"/>
    </xf>
    <xf numFmtId="180" fontId="11" fillId="0" borderId="0" xfId="30" applyNumberFormat="1" applyFont="1" applyBorder="1" applyAlignment="1">
      <alignment horizontal="left" vertical="center"/>
    </xf>
    <xf numFmtId="180" fontId="11" fillId="0" borderId="59" xfId="30" applyNumberFormat="1" applyFont="1" applyBorder="1" applyAlignment="1">
      <alignment horizontal="left" vertical="center" wrapText="1"/>
    </xf>
    <xf numFmtId="180" fontId="11" fillId="0" borderId="70" xfId="30" applyNumberFormat="1" applyFont="1" applyBorder="1" applyAlignment="1">
      <alignment horizontal="left" vertical="center"/>
    </xf>
    <xf numFmtId="180" fontId="11" fillId="0" borderId="71" xfId="30" applyNumberFormat="1" applyFont="1" applyBorder="1" applyAlignment="1">
      <alignment horizontal="left" vertical="center"/>
    </xf>
    <xf numFmtId="180" fontId="11" fillId="0" borderId="51" xfId="30" applyNumberFormat="1" applyFont="1" applyBorder="1" applyAlignment="1">
      <alignment horizontal="left" vertical="center" wrapText="1"/>
    </xf>
    <xf numFmtId="180" fontId="11" fillId="0" borderId="52" xfId="30" applyNumberFormat="1" applyFont="1" applyBorder="1" applyAlignment="1">
      <alignment horizontal="left" vertical="center"/>
    </xf>
    <xf numFmtId="180" fontId="11" fillId="0" borderId="53" xfId="30" applyNumberFormat="1" applyFont="1" applyBorder="1" applyAlignment="1">
      <alignment horizontal="left" vertical="center"/>
    </xf>
    <xf numFmtId="180" fontId="29" fillId="3" borderId="0" xfId="31" applyNumberFormat="1" applyFont="1" applyFill="1" applyBorder="1" applyAlignment="1">
      <alignment horizontal="center"/>
    </xf>
    <xf numFmtId="180" fontId="11" fillId="0" borderId="41" xfId="30" applyNumberFormat="1" applyFont="1" applyBorder="1" applyAlignment="1">
      <alignment horizontal="center"/>
    </xf>
    <xf numFmtId="180" fontId="11" fillId="0" borderId="33" xfId="30" applyNumberFormat="1" applyFont="1" applyBorder="1" applyAlignment="1">
      <alignment horizontal="center"/>
    </xf>
    <xf numFmtId="180" fontId="11" fillId="0" borderId="34" xfId="30" applyNumberFormat="1" applyFont="1" applyBorder="1" applyAlignment="1">
      <alignment horizontal="center"/>
    </xf>
    <xf numFmtId="180" fontId="11" fillId="0" borderId="39" xfId="30" applyNumberFormat="1" applyFont="1" applyBorder="1" applyAlignment="1">
      <alignment horizontal="center"/>
    </xf>
    <xf numFmtId="180" fontId="11" fillId="0" borderId="0" xfId="30" applyNumberFormat="1" applyFont="1" applyBorder="1" applyAlignment="1">
      <alignment horizontal="center"/>
    </xf>
    <xf numFmtId="180" fontId="11" fillId="0" borderId="35" xfId="30" applyNumberFormat="1" applyFont="1" applyBorder="1" applyAlignment="1">
      <alignment horizontal="center"/>
    </xf>
    <xf numFmtId="180" fontId="11" fillId="0" borderId="40" xfId="30" applyNumberFormat="1" applyFont="1" applyBorder="1" applyAlignment="1">
      <alignment horizontal="center"/>
    </xf>
    <xf numFmtId="180" fontId="11" fillId="0" borderId="20" xfId="30" applyNumberFormat="1" applyFont="1" applyBorder="1" applyAlignment="1">
      <alignment horizontal="center"/>
    </xf>
    <xf numFmtId="180" fontId="11" fillId="0" borderId="21" xfId="30" applyNumberFormat="1" applyFont="1" applyBorder="1" applyAlignment="1">
      <alignment horizontal="center"/>
    </xf>
    <xf numFmtId="180" fontId="11" fillId="0" borderId="57" xfId="30" applyNumberFormat="1" applyFont="1" applyBorder="1" applyAlignment="1">
      <alignment horizontal="center" vertical="center"/>
    </xf>
    <xf numFmtId="180" fontId="11" fillId="0" borderId="64" xfId="30" applyNumberFormat="1" applyFont="1" applyBorder="1" applyAlignment="1">
      <alignment horizontal="center" vertical="center"/>
    </xf>
    <xf numFmtId="14" fontId="11" fillId="0" borderId="64" xfId="30" applyNumberFormat="1" applyFont="1" applyBorder="1" applyAlignment="1">
      <alignment horizontal="center" vertical="center"/>
    </xf>
    <xf numFmtId="180" fontId="11" fillId="0" borderId="58" xfId="30" applyNumberFormat="1" applyFont="1" applyBorder="1" applyAlignment="1">
      <alignment horizontal="center" vertical="center"/>
    </xf>
    <xf numFmtId="180" fontId="11" fillId="0" borderId="67" xfId="30" applyNumberFormat="1" applyFont="1" applyBorder="1" applyAlignment="1">
      <alignment horizontal="center" vertical="center"/>
    </xf>
    <xf numFmtId="180" fontId="11" fillId="0" borderId="68" xfId="30" applyNumberFormat="1" applyFont="1" applyBorder="1" applyAlignment="1">
      <alignment horizontal="center" vertical="center"/>
    </xf>
    <xf numFmtId="14" fontId="11" fillId="0" borderId="68" xfId="30" applyNumberFormat="1" applyFont="1" applyBorder="1" applyAlignment="1">
      <alignment horizontal="center" vertical="center"/>
    </xf>
    <xf numFmtId="14" fontId="11" fillId="0" borderId="69" xfId="30" applyNumberFormat="1" applyFont="1" applyBorder="1" applyAlignment="1">
      <alignment horizontal="center" vertical="center"/>
    </xf>
    <xf numFmtId="180" fontId="51" fillId="5" borderId="41" xfId="26" applyFont="1" applyFill="1" applyBorder="1" applyAlignment="1" applyProtection="1">
      <alignment horizontal="center" vertical="center" wrapText="1"/>
      <protection locked="0"/>
    </xf>
    <xf numFmtId="180" fontId="51" fillId="5" borderId="33" xfId="26" applyFont="1" applyFill="1" applyBorder="1" applyAlignment="1" applyProtection="1">
      <alignment horizontal="center" vertical="center"/>
      <protection locked="0"/>
    </xf>
    <xf numFmtId="180" fontId="51" fillId="5" borderId="34" xfId="26" applyFont="1" applyFill="1" applyBorder="1" applyAlignment="1" applyProtection="1">
      <alignment horizontal="center" vertical="center"/>
      <protection locked="0"/>
    </xf>
    <xf numFmtId="180" fontId="51" fillId="5" borderId="39" xfId="26" applyFont="1" applyFill="1" applyBorder="1" applyAlignment="1" applyProtection="1">
      <alignment horizontal="center" vertical="center"/>
      <protection locked="0"/>
    </xf>
    <xf numFmtId="180" fontId="51" fillId="5" borderId="0" xfId="26" applyFont="1" applyFill="1" applyBorder="1" applyAlignment="1" applyProtection="1">
      <alignment horizontal="center" vertical="center"/>
      <protection locked="0"/>
    </xf>
    <xf numFmtId="180" fontId="51" fillId="5" borderId="35" xfId="26" applyFont="1" applyFill="1" applyBorder="1" applyAlignment="1" applyProtection="1">
      <alignment horizontal="center" vertical="center"/>
      <protection locked="0"/>
    </xf>
    <xf numFmtId="180" fontId="51" fillId="5" borderId="40" xfId="26" applyFont="1" applyFill="1" applyBorder="1" applyAlignment="1" applyProtection="1">
      <alignment horizontal="center" vertical="center"/>
      <protection locked="0"/>
    </xf>
    <xf numFmtId="180" fontId="51" fillId="5" borderId="20" xfId="26" applyFont="1" applyFill="1" applyBorder="1" applyAlignment="1" applyProtection="1">
      <alignment horizontal="center" vertical="center"/>
      <protection locked="0"/>
    </xf>
    <xf numFmtId="180" fontId="51" fillId="5" borderId="21" xfId="26" applyFont="1" applyFill="1" applyBorder="1" applyAlignment="1" applyProtection="1">
      <alignment horizontal="center" vertical="center"/>
      <protection locked="0"/>
    </xf>
    <xf numFmtId="180" fontId="16" fillId="10" borderId="61" xfId="26" applyFont="1" applyFill="1" applyBorder="1" applyAlignment="1" applyProtection="1">
      <alignment horizontal="left" vertical="center"/>
    </xf>
    <xf numFmtId="180" fontId="16" fillId="10" borderId="17" xfId="26" applyFont="1" applyFill="1" applyBorder="1" applyAlignment="1" applyProtection="1">
      <alignment horizontal="left" vertical="center"/>
    </xf>
    <xf numFmtId="180" fontId="53" fillId="0" borderId="17" xfId="26" applyFont="1" applyFill="1" applyBorder="1" applyAlignment="1" applyProtection="1">
      <alignment horizontal="center" vertical="center"/>
    </xf>
    <xf numFmtId="180" fontId="53" fillId="0" borderId="62" xfId="26" applyFont="1" applyFill="1" applyBorder="1" applyAlignment="1" applyProtection="1">
      <alignment horizontal="center" vertical="center"/>
    </xf>
    <xf numFmtId="180" fontId="54" fillId="0" borderId="17" xfId="26" applyFont="1" applyFill="1" applyBorder="1" applyAlignment="1" applyProtection="1">
      <alignment horizontal="center" vertical="center" wrapText="1"/>
    </xf>
    <xf numFmtId="180" fontId="54" fillId="0" borderId="62" xfId="26" applyFont="1" applyFill="1" applyBorder="1" applyAlignment="1" applyProtection="1">
      <alignment horizontal="center" vertical="center" wrapText="1"/>
    </xf>
    <xf numFmtId="179" fontId="11" fillId="10" borderId="72" xfId="26" applyNumberFormat="1" applyFont="1" applyFill="1" applyBorder="1" applyAlignment="1" applyProtection="1">
      <alignment horizontal="center" vertical="center"/>
    </xf>
    <xf numFmtId="179" fontId="11" fillId="10" borderId="71" xfId="26" applyNumberFormat="1" applyFont="1" applyFill="1" applyBorder="1" applyAlignment="1" applyProtection="1">
      <alignment horizontal="center" vertical="center"/>
    </xf>
    <xf numFmtId="180" fontId="53" fillId="0" borderId="64" xfId="26" applyFont="1" applyFill="1" applyBorder="1" applyAlignment="1" applyProtection="1">
      <alignment horizontal="center" vertical="center"/>
    </xf>
    <xf numFmtId="180" fontId="53" fillId="0" borderId="58" xfId="26" applyFont="1" applyFill="1" applyBorder="1" applyAlignment="1" applyProtection="1">
      <alignment horizontal="center" vertical="center"/>
    </xf>
    <xf numFmtId="180" fontId="16" fillId="10" borderId="61" xfId="26" applyFont="1" applyFill="1" applyBorder="1" applyAlignment="1" applyProtection="1">
      <alignment horizontal="left" vertical="center" wrapText="1"/>
    </xf>
    <xf numFmtId="180" fontId="16" fillId="10" borderId="17" xfId="26" applyFont="1" applyFill="1" applyBorder="1" applyAlignment="1" applyProtection="1">
      <alignment horizontal="left" vertical="center" wrapText="1"/>
    </xf>
    <xf numFmtId="1" fontId="11" fillId="5" borderId="56" xfId="26" applyNumberFormat="1" applyFont="1" applyFill="1" applyBorder="1" applyAlignment="1" applyProtection="1">
      <alignment horizontal="center" vertical="center"/>
      <protection locked="0"/>
    </xf>
    <xf numFmtId="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4" fillId="5" borderId="0" xfId="26" applyFont="1" applyFill="1" applyBorder="1" applyAlignment="1" applyProtection="1">
      <alignment horizontal="left" vertical="top" wrapText="1"/>
    </xf>
    <xf numFmtId="180" fontId="14" fillId="5" borderId="20" xfId="26" applyFont="1" applyFill="1" applyBorder="1" applyAlignment="1" applyProtection="1">
      <alignment horizontal="left" vertical="top" wrapText="1"/>
    </xf>
    <xf numFmtId="1" fontId="11" fillId="5" borderId="51" xfId="26" applyNumberFormat="1" applyFont="1" applyFill="1" applyBorder="1" applyAlignment="1" applyProtection="1">
      <alignment horizontal="center" vertical="center"/>
      <protection locked="0"/>
    </xf>
    <xf numFmtId="180" fontId="33" fillId="0" borderId="55" xfId="26" applyBorder="1"/>
    <xf numFmtId="180" fontId="16" fillId="2" borderId="18" xfId="0" applyNumberFormat="1" applyFont="1" applyFill="1" applyBorder="1" applyAlignment="1">
      <alignment horizontal="left"/>
    </xf>
    <xf numFmtId="180" fontId="16" fillId="2" borderId="1" xfId="0" applyNumberFormat="1" applyFont="1" applyFill="1" applyBorder="1" applyAlignment="1">
      <alignment horizontal="left"/>
    </xf>
    <xf numFmtId="180" fontId="16" fillId="2" borderId="22" xfId="0" applyNumberFormat="1" applyFont="1" applyFill="1" applyBorder="1" applyAlignment="1">
      <alignment horizontal="left"/>
    </xf>
    <xf numFmtId="180" fontId="14" fillId="5" borderId="20" xfId="26" applyFont="1" applyFill="1" applyBorder="1" applyAlignment="1" applyProtection="1">
      <alignment horizontal="center" vertical="center"/>
      <protection locked="0"/>
    </xf>
    <xf numFmtId="180" fontId="14" fillId="5" borderId="20" xfId="26" applyFont="1" applyFill="1" applyBorder="1" applyAlignment="1" applyProtection="1">
      <alignment horizontal="left" vertical="center"/>
      <protection locked="0"/>
    </xf>
    <xf numFmtId="180" fontId="14" fillId="5" borderId="21" xfId="26" applyFont="1" applyFill="1" applyBorder="1" applyAlignment="1" applyProtection="1">
      <alignment horizontal="left" vertical="center"/>
      <protection locked="0"/>
    </xf>
    <xf numFmtId="180" fontId="16" fillId="10" borderId="67" xfId="26" applyFont="1" applyFill="1" applyBorder="1" applyAlignment="1" applyProtection="1">
      <alignment horizontal="left" vertical="center"/>
    </xf>
    <xf numFmtId="180" fontId="16" fillId="10" borderId="68" xfId="26" applyFont="1" applyFill="1" applyBorder="1" applyAlignment="1" applyProtection="1">
      <alignment horizontal="left" vertical="center"/>
    </xf>
    <xf numFmtId="180" fontId="54" fillId="0" borderId="68" xfId="26" applyFont="1" applyFill="1" applyBorder="1" applyAlignment="1" applyProtection="1">
      <alignment horizontal="center" vertical="center" wrapText="1"/>
    </xf>
    <xf numFmtId="180" fontId="54" fillId="0" borderId="69" xfId="26" applyFont="1" applyFill="1" applyBorder="1" applyAlignment="1" applyProtection="1">
      <alignment horizontal="center" vertical="center" wrapText="1"/>
    </xf>
    <xf numFmtId="180" fontId="67" fillId="0" borderId="41" xfId="26" applyFont="1" applyBorder="1" applyAlignment="1" applyProtection="1">
      <alignment horizontal="center" vertical="center"/>
      <protection locked="0"/>
    </xf>
    <xf numFmtId="180" fontId="67" fillId="0" borderId="33" xfId="26" applyFont="1" applyBorder="1" applyAlignment="1" applyProtection="1">
      <alignment horizontal="center" vertical="center"/>
      <protection locked="0"/>
    </xf>
    <xf numFmtId="180" fontId="67" fillId="0" borderId="34" xfId="26" applyFont="1" applyBorder="1" applyAlignment="1" applyProtection="1">
      <alignment horizontal="center" vertical="center"/>
      <protection locked="0"/>
    </xf>
    <xf numFmtId="180" fontId="67" fillId="0" borderId="39" xfId="26" applyFont="1" applyBorder="1" applyAlignment="1" applyProtection="1">
      <alignment horizontal="center" vertical="center"/>
      <protection locked="0"/>
    </xf>
    <xf numFmtId="180" fontId="67" fillId="0" borderId="0" xfId="26" applyFont="1" applyBorder="1" applyAlignment="1" applyProtection="1">
      <alignment horizontal="center" vertical="center"/>
      <protection locked="0"/>
    </xf>
    <xf numFmtId="180" fontId="67" fillId="0" borderId="35" xfId="26" applyFont="1" applyBorder="1" applyAlignment="1" applyProtection="1">
      <alignment horizontal="center" vertical="center"/>
      <protection locked="0"/>
    </xf>
    <xf numFmtId="180" fontId="67" fillId="0" borderId="0" xfId="26" applyFont="1" applyAlignment="1" applyProtection="1">
      <alignment horizontal="center" vertical="center"/>
      <protection locked="0"/>
    </xf>
    <xf numFmtId="180" fontId="11" fillId="5" borderId="0" xfId="26" applyFont="1" applyFill="1" applyBorder="1" applyAlignment="1" applyProtection="1">
      <alignment horizontal="center" vertical="center"/>
      <protection locked="0"/>
    </xf>
    <xf numFmtId="180" fontId="11" fillId="5" borderId="35" xfId="26" applyFont="1" applyFill="1" applyBorder="1" applyAlignment="1" applyProtection="1">
      <alignment horizontal="center" vertical="center"/>
      <protection locked="0"/>
    </xf>
    <xf numFmtId="180" fontId="11" fillId="5" borderId="57" xfId="26" applyFont="1" applyFill="1" applyBorder="1" applyAlignment="1" applyProtection="1">
      <alignment horizontal="center" vertical="center"/>
      <protection locked="0"/>
    </xf>
    <xf numFmtId="180" fontId="11" fillId="5" borderId="58" xfId="26" applyFont="1" applyFill="1" applyBorder="1" applyAlignment="1" applyProtection="1">
      <alignment horizontal="center" vertical="center"/>
      <protection locked="0"/>
    </xf>
    <xf numFmtId="1" fontId="11" fillId="0" borderId="59" xfId="26" applyNumberFormat="1" applyFont="1" applyFill="1" applyBorder="1" applyAlignment="1" applyProtection="1">
      <alignment horizontal="center" vertical="center"/>
      <protection locked="0"/>
    </xf>
    <xf numFmtId="180" fontId="33" fillId="0" borderId="60" xfId="26" applyFill="1" applyBorder="1"/>
    <xf numFmtId="181" fontId="11" fillId="5" borderId="56" xfId="26" applyNumberFormat="1" applyFont="1" applyFill="1" applyBorder="1" applyAlignment="1" applyProtection="1">
      <alignment horizontal="center" vertical="center"/>
      <protection locked="0"/>
    </xf>
    <xf numFmtId="181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33" fillId="0" borderId="63" xfId="26" applyBorder="1"/>
    <xf numFmtId="180" fontId="11" fillId="5" borderId="61" xfId="26" applyNumberFormat="1" applyFont="1" applyFill="1" applyBorder="1" applyAlignment="1" applyProtection="1">
      <alignment horizontal="center" vertical="center"/>
      <protection locked="0"/>
    </xf>
    <xf numFmtId="180" fontId="11" fillId="5" borderId="62" xfId="26" applyNumberFormat="1" applyFont="1" applyFill="1" applyBorder="1" applyAlignment="1" applyProtection="1">
      <alignment horizontal="center" vertical="center"/>
      <protection locked="0"/>
    </xf>
    <xf numFmtId="179" fontId="11" fillId="5" borderId="56" xfId="26" applyNumberFormat="1" applyFont="1" applyFill="1" applyBorder="1" applyAlignment="1" applyProtection="1">
      <alignment horizontal="center" vertical="center"/>
      <protection locked="0"/>
    </xf>
    <xf numFmtId="179" fontId="11" fillId="5" borderId="63" xfId="26" applyNumberFormat="1" applyFont="1" applyFill="1" applyBorder="1" applyAlignment="1" applyProtection="1">
      <alignment horizontal="center" vertical="center"/>
      <protection locked="0"/>
    </xf>
    <xf numFmtId="180" fontId="11" fillId="0" borderId="51" xfId="26" applyNumberFormat="1" applyFont="1" applyFill="1" applyBorder="1" applyAlignment="1" applyProtection="1">
      <alignment horizontal="center" vertical="center"/>
      <protection locked="0"/>
    </xf>
    <xf numFmtId="180" fontId="11" fillId="0" borderId="55" xfId="26" applyNumberFormat="1" applyFont="1" applyFill="1" applyBorder="1" applyAlignment="1" applyProtection="1">
      <alignment horizontal="center" vertical="center"/>
      <protection locked="0"/>
    </xf>
    <xf numFmtId="180" fontId="94" fillId="10" borderId="61" xfId="26" applyFont="1" applyFill="1" applyBorder="1" applyAlignment="1" applyProtection="1">
      <alignment horizontal="left" vertical="center"/>
    </xf>
    <xf numFmtId="179" fontId="50" fillId="10" borderId="49" xfId="26" applyNumberFormat="1" applyFont="1" applyFill="1" applyBorder="1" applyAlignment="1" applyProtection="1">
      <alignment horizontal="center" vertical="center"/>
    </xf>
    <xf numFmtId="179" fontId="11" fillId="10" borderId="88" xfId="26" applyNumberFormat="1" applyFont="1" applyFill="1" applyBorder="1" applyAlignment="1" applyProtection="1">
      <alignment horizontal="center" vertical="center"/>
    </xf>
    <xf numFmtId="180" fontId="53" fillId="0" borderId="84" xfId="26" applyFont="1" applyFill="1" applyBorder="1" applyAlignment="1" applyProtection="1">
      <alignment horizontal="center" vertical="center"/>
    </xf>
    <xf numFmtId="180" fontId="53" fillId="0" borderId="78" xfId="26" applyFont="1" applyFill="1" applyBorder="1" applyAlignment="1" applyProtection="1">
      <alignment horizontal="center" vertical="center"/>
    </xf>
    <xf numFmtId="180" fontId="95" fillId="10" borderId="61" xfId="26" applyFont="1" applyFill="1" applyBorder="1" applyAlignment="1" applyProtection="1">
      <alignment horizontal="left" vertical="center"/>
    </xf>
    <xf numFmtId="180" fontId="94" fillId="10" borderId="61" xfId="26" applyFont="1" applyFill="1" applyBorder="1" applyAlignment="1" applyProtection="1">
      <alignment horizontal="left" vertical="center" wrapText="1"/>
    </xf>
    <xf numFmtId="180" fontId="11" fillId="5" borderId="17" xfId="26" applyFont="1" applyFill="1" applyBorder="1" applyAlignment="1" applyProtection="1">
      <alignment horizontal="center" vertical="center"/>
      <protection locked="0"/>
    </xf>
    <xf numFmtId="180" fontId="14" fillId="14" borderId="57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/>
    </xf>
    <xf numFmtId="180" fontId="11" fillId="5" borderId="64" xfId="26" applyFont="1" applyFill="1" applyBorder="1" applyAlignment="1" applyProtection="1">
      <alignment horizontal="center" vertical="center"/>
      <protection locked="0"/>
    </xf>
    <xf numFmtId="180" fontId="14" fillId="14" borderId="71" xfId="26" applyFont="1" applyFill="1" applyBorder="1" applyAlignment="1" applyProtection="1">
      <alignment horizontal="center" vertical="center"/>
    </xf>
    <xf numFmtId="180" fontId="14" fillId="14" borderId="64" xfId="26" applyFont="1" applyFill="1" applyBorder="1" applyAlignment="1" applyProtection="1">
      <alignment horizontal="center" vertical="center" wrapText="1"/>
    </xf>
    <xf numFmtId="180" fontId="14" fillId="14" borderId="17" xfId="26" applyFont="1" applyFill="1" applyBorder="1" applyAlignment="1" applyProtection="1">
      <alignment horizontal="center" vertical="center" wrapText="1"/>
    </xf>
    <xf numFmtId="180" fontId="14" fillId="14" borderId="61" xfId="26" applyFont="1" applyFill="1" applyBorder="1" applyAlignment="1" applyProtection="1">
      <alignment horizontal="center" vertical="center"/>
    </xf>
    <xf numFmtId="180" fontId="14" fillId="14" borderId="88" xfId="26" applyFont="1" applyFill="1" applyBorder="1" applyAlignment="1" applyProtection="1">
      <alignment horizontal="center" vertical="center"/>
    </xf>
    <xf numFmtId="180" fontId="14" fillId="14" borderId="17" xfId="26" applyFont="1" applyFill="1" applyBorder="1" applyAlignment="1" applyProtection="1">
      <alignment horizontal="center" vertical="center"/>
    </xf>
    <xf numFmtId="180" fontId="50" fillId="5" borderId="0" xfId="26" applyFont="1" applyFill="1" applyBorder="1" applyAlignment="1" applyProtection="1">
      <alignment horizontal="center" vertical="center"/>
      <protection locked="0"/>
    </xf>
    <xf numFmtId="180" fontId="11" fillId="5" borderId="86" xfId="26" applyFont="1" applyFill="1" applyBorder="1" applyAlignment="1" applyProtection="1">
      <alignment horizontal="center" vertical="center"/>
      <protection locked="0"/>
    </xf>
    <xf numFmtId="180" fontId="11" fillId="5" borderId="87" xfId="26" applyFont="1" applyFill="1" applyBorder="1" applyAlignment="1" applyProtection="1">
      <alignment horizontal="center" vertical="center"/>
      <protection locked="0"/>
    </xf>
    <xf numFmtId="180" fontId="11" fillId="5" borderId="85" xfId="26" applyFont="1" applyFill="1" applyBorder="1" applyAlignment="1" applyProtection="1">
      <alignment horizontal="center" vertical="center"/>
      <protection locked="0"/>
    </xf>
    <xf numFmtId="180" fontId="11" fillId="5" borderId="90" xfId="26" applyFont="1" applyFill="1" applyBorder="1" applyAlignment="1" applyProtection="1">
      <alignment horizontal="center" vertical="center"/>
      <protection locked="0"/>
    </xf>
    <xf numFmtId="180" fontId="11" fillId="0" borderId="64" xfId="26" applyFont="1" applyFill="1" applyBorder="1" applyAlignment="1" applyProtection="1">
      <alignment horizontal="center" vertical="center" wrapText="1"/>
    </xf>
    <xf numFmtId="180" fontId="11" fillId="0" borderId="58" xfId="26" applyFont="1" applyFill="1" applyBorder="1" applyAlignment="1" applyProtection="1">
      <alignment horizontal="center" vertical="center" wrapText="1"/>
    </xf>
    <xf numFmtId="179" fontId="11" fillId="0" borderId="17" xfId="26" applyNumberFormat="1" applyFont="1" applyFill="1" applyBorder="1" applyAlignment="1" applyProtection="1">
      <alignment horizontal="center" vertical="center"/>
    </xf>
    <xf numFmtId="179" fontId="11" fillId="0" borderId="62" xfId="26" applyNumberFormat="1" applyFont="1" applyFill="1" applyBorder="1" applyAlignment="1" applyProtection="1">
      <alignment horizontal="center" vertical="center"/>
    </xf>
    <xf numFmtId="180" fontId="18" fillId="5" borderId="41" xfId="26" applyFont="1" applyFill="1" applyBorder="1" applyAlignment="1" applyProtection="1">
      <alignment horizontal="center" vertical="center" wrapText="1"/>
    </xf>
    <xf numFmtId="180" fontId="18" fillId="5" borderId="33" xfId="26" applyFont="1" applyFill="1" applyBorder="1" applyAlignment="1" applyProtection="1">
      <alignment horizontal="center" vertical="center"/>
    </xf>
    <xf numFmtId="180" fontId="18" fillId="5" borderId="34" xfId="26" applyFont="1" applyFill="1" applyBorder="1" applyAlignment="1" applyProtection="1">
      <alignment horizontal="center" vertical="center"/>
    </xf>
    <xf numFmtId="180" fontId="18" fillId="5" borderId="39" xfId="26" applyFont="1" applyFill="1" applyBorder="1" applyAlignment="1" applyProtection="1">
      <alignment horizontal="center" vertical="center"/>
    </xf>
    <xf numFmtId="180" fontId="18" fillId="5" borderId="0" xfId="26" applyFont="1" applyFill="1" applyBorder="1" applyAlignment="1" applyProtection="1">
      <alignment horizontal="center" vertical="center"/>
    </xf>
    <xf numFmtId="180" fontId="18" fillId="5" borderId="35" xfId="26" applyFont="1" applyFill="1" applyBorder="1" applyAlignment="1" applyProtection="1">
      <alignment horizontal="center" vertical="center"/>
    </xf>
    <xf numFmtId="180" fontId="18" fillId="5" borderId="40" xfId="26" applyFont="1" applyFill="1" applyBorder="1" applyAlignment="1" applyProtection="1">
      <alignment horizontal="center" vertical="center"/>
    </xf>
    <xf numFmtId="180" fontId="18" fillId="5" borderId="20" xfId="26" applyFont="1" applyFill="1" applyBorder="1" applyAlignment="1" applyProtection="1">
      <alignment horizontal="center" vertical="center"/>
    </xf>
    <xf numFmtId="180" fontId="18" fillId="5" borderId="21" xfId="26" applyFont="1" applyFill="1" applyBorder="1" applyAlignment="1" applyProtection="1">
      <alignment horizontal="center" vertical="center"/>
    </xf>
    <xf numFmtId="180" fontId="11" fillId="5" borderId="0" xfId="26" applyFont="1" applyFill="1" applyBorder="1" applyAlignment="1" applyProtection="1">
      <alignment horizontal="center" vertical="center"/>
    </xf>
    <xf numFmtId="180" fontId="11" fillId="5" borderId="35" xfId="26" applyFont="1" applyFill="1" applyBorder="1" applyAlignment="1" applyProtection="1">
      <alignment horizontal="center" vertical="center"/>
    </xf>
    <xf numFmtId="180" fontId="16" fillId="2" borderId="41" xfId="0" applyNumberFormat="1" applyFont="1" applyFill="1" applyBorder="1" applyAlignment="1">
      <alignment horizontal="left"/>
    </xf>
    <xf numFmtId="180" fontId="16" fillId="2" borderId="33" xfId="0" applyNumberFormat="1" applyFont="1" applyFill="1" applyBorder="1" applyAlignment="1">
      <alignment horizontal="left"/>
    </xf>
    <xf numFmtId="180" fontId="16" fillId="2" borderId="34" xfId="0" applyNumberFormat="1" applyFont="1" applyFill="1" applyBorder="1" applyAlignment="1">
      <alignment horizontal="left"/>
    </xf>
    <xf numFmtId="180" fontId="11" fillId="5" borderId="71" xfId="26" applyFont="1" applyFill="1" applyBorder="1" applyAlignment="1" applyProtection="1">
      <alignment horizontal="center" vertical="center"/>
      <protection locked="0"/>
    </xf>
    <xf numFmtId="180" fontId="11" fillId="5" borderId="61" xfId="26" applyFont="1" applyFill="1" applyBorder="1" applyAlignment="1" applyProtection="1">
      <alignment horizontal="center" vertical="center"/>
      <protection locked="0"/>
    </xf>
    <xf numFmtId="180" fontId="11" fillId="5" borderId="88" xfId="26" applyFont="1" applyFill="1" applyBorder="1" applyAlignment="1" applyProtection="1">
      <alignment horizontal="center" vertical="center"/>
      <protection locked="0"/>
    </xf>
    <xf numFmtId="180" fontId="11" fillId="5" borderId="83" xfId="26" applyFont="1" applyFill="1" applyBorder="1" applyAlignment="1" applyProtection="1">
      <alignment horizontal="center" vertical="center"/>
      <protection locked="0"/>
    </xf>
    <xf numFmtId="180" fontId="11" fillId="5" borderId="89" xfId="26" applyFont="1" applyFill="1" applyBorder="1" applyAlignment="1" applyProtection="1">
      <alignment horizontal="center" vertical="center"/>
      <protection locked="0"/>
    </xf>
    <xf numFmtId="180" fontId="11" fillId="5" borderId="84" xfId="26" applyFont="1" applyFill="1" applyBorder="1" applyAlignment="1" applyProtection="1">
      <alignment horizontal="center" vertical="center"/>
      <protection locked="0"/>
    </xf>
    <xf numFmtId="180" fontId="11" fillId="5" borderId="62" xfId="26" applyFont="1" applyFill="1" applyBorder="1" applyAlignment="1" applyProtection="1">
      <alignment horizontal="center" vertical="center"/>
      <protection locked="0"/>
    </xf>
    <xf numFmtId="180" fontId="11" fillId="5" borderId="78" xfId="26" applyFont="1" applyFill="1" applyBorder="1" applyAlignment="1" applyProtection="1">
      <alignment horizontal="center" vertical="center"/>
      <protection locked="0"/>
    </xf>
    <xf numFmtId="180" fontId="14" fillId="14" borderId="68" xfId="26" applyFont="1" applyFill="1" applyBorder="1" applyAlignment="1" applyProtection="1">
      <alignment horizontal="center" vertical="center" wrapText="1"/>
    </xf>
    <xf numFmtId="180" fontId="14" fillId="14" borderId="67" xfId="26" applyFont="1" applyFill="1" applyBorder="1" applyAlignment="1" applyProtection="1">
      <alignment horizontal="center" vertical="center"/>
    </xf>
    <xf numFmtId="180" fontId="14" fillId="14" borderId="53" xfId="26" applyFont="1" applyFill="1" applyBorder="1" applyAlignment="1" applyProtection="1">
      <alignment horizontal="center" vertical="center"/>
    </xf>
    <xf numFmtId="180" fontId="14" fillId="14" borderId="68" xfId="26" applyFont="1" applyFill="1" applyBorder="1" applyAlignment="1" applyProtection="1">
      <alignment horizontal="center" vertical="center"/>
    </xf>
    <xf numFmtId="180" fontId="11" fillId="5" borderId="41" xfId="26" applyFont="1" applyFill="1" applyBorder="1" applyAlignment="1" applyProtection="1">
      <alignment horizontal="center" vertical="center"/>
      <protection locked="0"/>
    </xf>
    <xf numFmtId="180" fontId="11" fillId="5" borderId="33" xfId="26" applyFont="1" applyFill="1" applyBorder="1" applyAlignment="1" applyProtection="1">
      <alignment horizontal="center" vertical="center"/>
      <protection locked="0"/>
    </xf>
    <xf numFmtId="180" fontId="11" fillId="5" borderId="34" xfId="26" applyFont="1" applyFill="1" applyBorder="1" applyAlignment="1" applyProtection="1">
      <alignment horizontal="center" vertical="center"/>
      <protection locked="0"/>
    </xf>
    <xf numFmtId="180" fontId="11" fillId="5" borderId="39" xfId="26" applyFont="1" applyFill="1" applyBorder="1" applyAlignment="1" applyProtection="1">
      <alignment horizontal="center" vertical="center"/>
      <protection locked="0"/>
    </xf>
    <xf numFmtId="180" fontId="11" fillId="5" borderId="40" xfId="26" applyFont="1" applyFill="1" applyBorder="1" applyAlignment="1" applyProtection="1">
      <alignment horizontal="center" vertical="center"/>
      <protection locked="0"/>
    </xf>
    <xf numFmtId="180" fontId="11" fillId="5" borderId="20" xfId="26" applyFont="1" applyFill="1" applyBorder="1" applyAlignment="1" applyProtection="1">
      <alignment horizontal="center" vertical="center"/>
      <protection locked="0"/>
    </xf>
    <xf numFmtId="180" fontId="11" fillId="5" borderId="21" xfId="26" applyFont="1" applyFill="1" applyBorder="1" applyAlignment="1" applyProtection="1">
      <alignment horizontal="center" vertical="center"/>
      <protection locked="0"/>
    </xf>
    <xf numFmtId="180" fontId="50" fillId="5" borderId="20" xfId="26" applyFont="1" applyFill="1" applyBorder="1" applyAlignment="1" applyProtection="1">
      <alignment horizontal="center" vertical="center"/>
      <protection locked="0"/>
    </xf>
    <xf numFmtId="180" fontId="14" fillId="14" borderId="51" xfId="26" applyFont="1" applyFill="1" applyBorder="1" applyAlignment="1" applyProtection="1">
      <alignment horizontal="center" vertical="center"/>
    </xf>
    <xf numFmtId="180" fontId="14" fillId="14" borderId="52" xfId="26" applyFont="1" applyFill="1" applyBorder="1" applyAlignment="1" applyProtection="1">
      <alignment horizontal="center" vertical="center"/>
    </xf>
    <xf numFmtId="180" fontId="14" fillId="14" borderId="54" xfId="26" applyFont="1" applyFill="1" applyBorder="1" applyAlignment="1" applyProtection="1">
      <alignment horizontal="center" vertical="center" wrapText="1"/>
    </xf>
    <xf numFmtId="180" fontId="14" fillId="14" borderId="52" xfId="26" applyFont="1" applyFill="1" applyBorder="1" applyAlignment="1" applyProtection="1">
      <alignment horizontal="center" vertical="center" wrapText="1"/>
    </xf>
    <xf numFmtId="180" fontId="14" fillId="14" borderId="53" xfId="26" applyFont="1" applyFill="1" applyBorder="1" applyAlignment="1" applyProtection="1">
      <alignment horizontal="center" vertical="center" wrapText="1"/>
    </xf>
    <xf numFmtId="180" fontId="11" fillId="0" borderId="54" xfId="26" applyFont="1" applyFill="1" applyBorder="1" applyAlignment="1" applyProtection="1">
      <alignment horizontal="center" vertical="center" wrapText="1"/>
    </xf>
    <xf numFmtId="180" fontId="11" fillId="0" borderId="55" xfId="26" applyFont="1" applyFill="1" applyBorder="1" applyAlignment="1" applyProtection="1">
      <alignment horizontal="center" vertical="center" wrapText="1"/>
    </xf>
    <xf numFmtId="180" fontId="44" fillId="14" borderId="17" xfId="26" applyFont="1" applyFill="1" applyBorder="1" applyAlignment="1" applyProtection="1">
      <alignment horizontal="left" vertical="center"/>
    </xf>
    <xf numFmtId="180" fontId="11" fillId="14" borderId="83" xfId="26" applyFont="1" applyFill="1" applyBorder="1" applyAlignment="1" applyProtection="1">
      <alignment horizontal="center" vertical="center"/>
    </xf>
    <xf numFmtId="180" fontId="11" fillId="14" borderId="66" xfId="26" applyFont="1" applyFill="1" applyBorder="1" applyAlignment="1" applyProtection="1">
      <alignment horizontal="center" vertical="center"/>
    </xf>
    <xf numFmtId="180" fontId="11" fillId="14" borderId="73" xfId="26" applyFont="1" applyFill="1" applyBorder="1" applyAlignment="1" applyProtection="1">
      <alignment horizontal="center" vertical="center"/>
    </xf>
    <xf numFmtId="180" fontId="14" fillId="14" borderId="49" xfId="26" applyFont="1" applyFill="1" applyBorder="1" applyAlignment="1" applyProtection="1">
      <alignment horizontal="center" vertical="center"/>
    </xf>
    <xf numFmtId="180" fontId="44" fillId="14" borderId="61" xfId="26" applyFont="1" applyFill="1" applyBorder="1" applyAlignment="1" applyProtection="1">
      <alignment horizontal="center" vertical="center" wrapText="1"/>
    </xf>
    <xf numFmtId="180" fontId="44" fillId="14" borderId="67" xfId="26" applyFont="1" applyFill="1" applyBorder="1" applyAlignment="1" applyProtection="1">
      <alignment horizontal="center" vertical="center" wrapText="1"/>
    </xf>
    <xf numFmtId="180" fontId="14" fillId="0" borderId="57" xfId="26" applyFont="1" applyBorder="1" applyAlignment="1" applyProtection="1">
      <alignment horizontal="left" vertical="center"/>
    </xf>
    <xf numFmtId="180" fontId="14" fillId="0" borderId="64" xfId="26" applyFont="1" applyBorder="1" applyAlignment="1" applyProtection="1">
      <alignment horizontal="left" vertical="center"/>
    </xf>
    <xf numFmtId="180" fontId="14" fillId="0" borderId="58" xfId="26" applyFont="1" applyBorder="1" applyAlignment="1" applyProtection="1">
      <alignment horizontal="left" vertical="center"/>
    </xf>
    <xf numFmtId="180" fontId="14" fillId="14" borderId="50" xfId="26" applyFont="1" applyFill="1" applyBorder="1" applyAlignment="1" applyProtection="1">
      <alignment horizontal="center" vertical="center"/>
    </xf>
    <xf numFmtId="180" fontId="44" fillId="14" borderId="49" xfId="26" applyFont="1" applyFill="1" applyBorder="1" applyAlignment="1" applyProtection="1">
      <alignment horizontal="left" vertical="center"/>
    </xf>
    <xf numFmtId="180" fontId="44" fillId="14" borderId="50" xfId="26" applyFont="1" applyFill="1" applyBorder="1" applyAlignment="1" applyProtection="1">
      <alignment horizontal="left" vertical="center"/>
    </xf>
    <xf numFmtId="180" fontId="44" fillId="14" borderId="54" xfId="26" applyFont="1" applyFill="1" applyBorder="1" applyAlignment="1" applyProtection="1">
      <alignment horizontal="left" vertical="center"/>
    </xf>
    <xf numFmtId="180" fontId="44" fillId="14" borderId="53" xfId="26" applyFont="1" applyFill="1" applyBorder="1" applyAlignment="1" applyProtection="1">
      <alignment horizontal="left" vertical="center"/>
    </xf>
    <xf numFmtId="180" fontId="50" fillId="5" borderId="18" xfId="26" applyFont="1" applyFill="1" applyBorder="1" applyAlignment="1" applyProtection="1">
      <alignment horizontal="center" vertical="center"/>
      <protection locked="0"/>
    </xf>
    <xf numFmtId="180" fontId="50" fillId="5" borderId="1" xfId="26" applyFont="1" applyFill="1" applyBorder="1" applyAlignment="1" applyProtection="1">
      <alignment horizontal="center" vertical="center"/>
      <protection locked="0"/>
    </xf>
    <xf numFmtId="180" fontId="50" fillId="5" borderId="22" xfId="26" applyFont="1" applyFill="1" applyBorder="1" applyAlignment="1" applyProtection="1">
      <alignment horizontal="center" vertical="center"/>
      <protection locked="0"/>
    </xf>
    <xf numFmtId="180" fontId="44" fillId="14" borderId="68" xfId="26" applyFont="1" applyFill="1" applyBorder="1" applyAlignment="1" applyProtection="1">
      <alignment horizontal="left" vertical="center"/>
    </xf>
    <xf numFmtId="180" fontId="14" fillId="6" borderId="64" xfId="26" applyFont="1" applyFill="1" applyBorder="1" applyAlignment="1" applyProtection="1">
      <alignment horizontal="center" vertical="center"/>
    </xf>
    <xf numFmtId="180" fontId="14" fillId="0" borderId="59" xfId="26" applyFont="1" applyBorder="1" applyAlignment="1" applyProtection="1">
      <alignment horizontal="left" vertical="center"/>
    </xf>
    <xf numFmtId="180" fontId="14" fillId="0" borderId="70" xfId="26" applyFont="1" applyBorder="1" applyAlignment="1" applyProtection="1">
      <alignment horizontal="left" vertical="center"/>
    </xf>
    <xf numFmtId="180" fontId="14" fillId="0" borderId="71" xfId="26" applyFont="1" applyBorder="1" applyAlignment="1" applyProtection="1">
      <alignment horizontal="left" vertical="center"/>
    </xf>
    <xf numFmtId="180" fontId="11" fillId="14" borderId="61" xfId="26" applyFont="1" applyFill="1" applyBorder="1" applyAlignment="1" applyProtection="1">
      <alignment horizontal="center" vertical="center"/>
    </xf>
    <xf numFmtId="180" fontId="11" fillId="14" borderId="67" xfId="26" applyFont="1" applyFill="1" applyBorder="1" applyAlignment="1" applyProtection="1">
      <alignment horizontal="center" vertical="center"/>
    </xf>
    <xf numFmtId="180" fontId="11" fillId="14" borderId="49" xfId="26" applyFont="1" applyFill="1" applyBorder="1" applyAlignment="1" applyProtection="1">
      <alignment horizontal="left" vertical="center"/>
      <protection locked="0"/>
    </xf>
    <xf numFmtId="180" fontId="11" fillId="14" borderId="88" xfId="26" applyFont="1" applyFill="1" applyBorder="1" applyAlignment="1" applyProtection="1">
      <alignment horizontal="left" vertical="center"/>
      <protection locked="0"/>
    </xf>
    <xf numFmtId="180" fontId="11" fillId="14" borderId="54" xfId="26" applyFont="1" applyFill="1" applyBorder="1" applyAlignment="1" applyProtection="1">
      <alignment horizontal="left" vertical="center"/>
      <protection locked="0"/>
    </xf>
    <xf numFmtId="180" fontId="11" fillId="14" borderId="53" xfId="26" applyFont="1" applyFill="1" applyBorder="1" applyAlignment="1" applyProtection="1">
      <alignment horizontal="left" vertical="center"/>
      <protection locked="0"/>
    </xf>
    <xf numFmtId="180" fontId="53" fillId="6" borderId="72" xfId="26" applyFont="1" applyFill="1" applyBorder="1" applyAlignment="1" applyProtection="1">
      <alignment horizontal="center" vertical="center"/>
    </xf>
    <xf numFmtId="180" fontId="53" fillId="6" borderId="60" xfId="26" applyFont="1" applyFill="1" applyBorder="1" applyAlignment="1" applyProtection="1">
      <alignment horizontal="center" vertical="center"/>
    </xf>
    <xf numFmtId="180" fontId="11" fillId="14" borderId="50" xfId="26" applyFont="1" applyFill="1" applyBorder="1" applyAlignment="1" applyProtection="1">
      <alignment horizontal="left" vertical="center"/>
      <protection locked="0"/>
    </xf>
    <xf numFmtId="180" fontId="44" fillId="14" borderId="83" xfId="26" applyFont="1" applyFill="1" applyBorder="1" applyAlignment="1" applyProtection="1">
      <alignment horizontal="center" vertical="center" wrapText="1"/>
    </xf>
    <xf numFmtId="180" fontId="44" fillId="14" borderId="66" xfId="26" applyFont="1" applyFill="1" applyBorder="1" applyAlignment="1" applyProtection="1">
      <alignment horizontal="center" vertical="center" wrapText="1"/>
    </xf>
    <xf numFmtId="180" fontId="44" fillId="14" borderId="73" xfId="26" applyFont="1" applyFill="1" applyBorder="1" applyAlignment="1" applyProtection="1">
      <alignment horizontal="center" vertical="center" wrapText="1"/>
    </xf>
    <xf numFmtId="180" fontId="50" fillId="5" borderId="39" xfId="26" applyFont="1" applyFill="1" applyBorder="1" applyAlignment="1" applyProtection="1">
      <alignment horizontal="center" vertical="center"/>
      <protection locked="0"/>
    </xf>
    <xf numFmtId="180" fontId="14" fillId="5" borderId="41" xfId="26" applyFont="1" applyFill="1" applyBorder="1" applyAlignment="1" applyProtection="1">
      <alignment horizontal="left" vertical="center"/>
    </xf>
    <xf numFmtId="180" fontId="33" fillId="5" borderId="70" xfId="26" applyFill="1" applyBorder="1"/>
    <xf numFmtId="180" fontId="33" fillId="5" borderId="60" xfId="26" applyFill="1" applyBorder="1"/>
    <xf numFmtId="180" fontId="16" fillId="0" borderId="49" xfId="26" applyFont="1" applyFill="1" applyBorder="1" applyAlignment="1" applyProtection="1">
      <alignment horizontal="center" vertical="center"/>
    </xf>
    <xf numFmtId="180" fontId="16" fillId="0" borderId="91" xfId="26" applyFont="1" applyFill="1" applyBorder="1" applyAlignment="1" applyProtection="1">
      <alignment horizontal="center" vertical="center"/>
    </xf>
    <xf numFmtId="180" fontId="16" fillId="0" borderId="88" xfId="26" applyFont="1" applyFill="1" applyBorder="1" applyAlignment="1" applyProtection="1">
      <alignment horizontal="center" vertical="center"/>
    </xf>
    <xf numFmtId="180" fontId="16" fillId="0" borderId="49" xfId="26" applyFont="1" applyFill="1" applyBorder="1" applyAlignment="1" applyProtection="1">
      <alignment horizontal="center" vertical="center" wrapText="1"/>
    </xf>
    <xf numFmtId="180" fontId="16" fillId="0" borderId="91" xfId="26" applyFont="1" applyFill="1" applyBorder="1" applyAlignment="1" applyProtection="1">
      <alignment horizontal="center" vertical="center" wrapText="1"/>
    </xf>
    <xf numFmtId="180" fontId="16" fillId="0" borderId="92" xfId="26" applyFont="1" applyFill="1" applyBorder="1" applyAlignment="1" applyProtection="1">
      <alignment horizontal="center" vertical="center" wrapText="1"/>
    </xf>
    <xf numFmtId="180" fontId="16" fillId="0" borderId="54" xfId="26" applyFont="1" applyFill="1" applyBorder="1" applyAlignment="1" applyProtection="1">
      <alignment horizontal="center" vertical="center"/>
    </xf>
    <xf numFmtId="180" fontId="16" fillId="0" borderId="52" xfId="26" applyFont="1" applyFill="1" applyBorder="1" applyAlignment="1" applyProtection="1">
      <alignment horizontal="center" vertical="center"/>
    </xf>
    <xf numFmtId="180" fontId="16" fillId="0" borderId="53" xfId="26" applyFont="1" applyFill="1" applyBorder="1" applyAlignment="1" applyProtection="1">
      <alignment horizontal="center" vertical="center"/>
    </xf>
    <xf numFmtId="180" fontId="16" fillId="0" borderId="54" xfId="26" applyFont="1" applyFill="1" applyBorder="1" applyAlignment="1" applyProtection="1">
      <alignment horizontal="center" vertical="center" wrapText="1"/>
    </xf>
    <xf numFmtId="180" fontId="16" fillId="0" borderId="52" xfId="26" applyFont="1" applyFill="1" applyBorder="1" applyAlignment="1" applyProtection="1">
      <alignment horizontal="center" vertical="center" wrapText="1"/>
    </xf>
    <xf numFmtId="180" fontId="16" fillId="0" borderId="55" xfId="26" applyFont="1" applyFill="1" applyBorder="1" applyAlignment="1" applyProtection="1">
      <alignment horizontal="center" vertical="center" wrapText="1"/>
    </xf>
    <xf numFmtId="180" fontId="16" fillId="0" borderId="57" xfId="26" applyFont="1" applyFill="1" applyBorder="1" applyAlignment="1" applyProtection="1">
      <alignment horizontal="center" vertical="center"/>
    </xf>
    <xf numFmtId="180" fontId="16" fillId="0" borderId="64" xfId="26" applyFont="1" applyFill="1" applyBorder="1" applyAlignment="1" applyProtection="1">
      <alignment horizontal="center" vertical="center"/>
    </xf>
    <xf numFmtId="180" fontId="16" fillId="0" borderId="61" xfId="26" applyFont="1" applyFill="1" applyBorder="1" applyAlignment="1" applyProtection="1">
      <alignment horizontal="center" vertical="center"/>
    </xf>
    <xf numFmtId="180" fontId="16" fillId="0" borderId="17" xfId="26" applyFont="1" applyFill="1" applyBorder="1" applyAlignment="1" applyProtection="1">
      <alignment horizontal="center" vertical="center"/>
    </xf>
    <xf numFmtId="180" fontId="16" fillId="0" borderId="67" xfId="26" applyFont="1" applyFill="1" applyBorder="1" applyAlignment="1" applyProtection="1">
      <alignment horizontal="center" vertical="center"/>
    </xf>
    <xf numFmtId="180" fontId="16" fillId="0" borderId="68" xfId="26" applyFont="1" applyFill="1" applyBorder="1" applyAlignment="1" applyProtection="1">
      <alignment horizontal="center" vertical="center"/>
    </xf>
    <xf numFmtId="180" fontId="16" fillId="0" borderId="72" xfId="26" applyFont="1" applyFill="1" applyBorder="1" applyAlignment="1" applyProtection="1">
      <alignment horizontal="center" vertical="center"/>
    </xf>
    <xf numFmtId="180" fontId="16" fillId="0" borderId="70" xfId="26" applyFont="1" applyFill="1" applyBorder="1" applyAlignment="1" applyProtection="1">
      <alignment horizontal="center" vertical="center"/>
    </xf>
    <xf numFmtId="180" fontId="16" fillId="0" borderId="71" xfId="26" applyFont="1" applyFill="1" applyBorder="1" applyAlignment="1" applyProtection="1">
      <alignment horizontal="center" vertical="center"/>
    </xf>
    <xf numFmtId="180" fontId="16" fillId="0" borderId="60" xfId="26" applyFont="1" applyFill="1" applyBorder="1" applyAlignment="1" applyProtection="1">
      <alignment horizontal="center" vertical="center"/>
    </xf>
    <xf numFmtId="180" fontId="16" fillId="0" borderId="92" xfId="26" applyFont="1" applyFill="1" applyBorder="1" applyAlignment="1" applyProtection="1">
      <alignment horizontal="center" vertical="center"/>
    </xf>
    <xf numFmtId="180" fontId="83" fillId="14" borderId="54" xfId="26" applyFont="1" applyFill="1" applyBorder="1" applyAlignment="1" applyProtection="1">
      <alignment horizontal="left" vertical="center"/>
    </xf>
    <xf numFmtId="180" fontId="50" fillId="14" borderId="49" xfId="26" applyFont="1" applyFill="1" applyBorder="1" applyAlignment="1" applyProtection="1">
      <alignment horizontal="left" vertical="center"/>
      <protection locked="0"/>
    </xf>
    <xf numFmtId="180" fontId="50" fillId="14" borderId="54" xfId="26" applyFont="1" applyFill="1" applyBorder="1" applyAlignment="1" applyProtection="1">
      <alignment horizontal="left" vertical="center"/>
      <protection locked="0"/>
    </xf>
    <xf numFmtId="180" fontId="58" fillId="0" borderId="17" xfId="26" applyFont="1" applyBorder="1" applyAlignment="1" applyProtection="1">
      <alignment horizontal="center" vertical="center"/>
      <protection locked="0"/>
    </xf>
    <xf numFmtId="180" fontId="94" fillId="0" borderId="61" xfId="26" applyFont="1" applyFill="1" applyBorder="1" applyAlignment="1" applyProtection="1">
      <alignment horizontal="center" vertical="center"/>
    </xf>
    <xf numFmtId="180" fontId="83" fillId="14" borderId="49" xfId="26" applyFont="1" applyFill="1" applyBorder="1" applyAlignment="1" applyProtection="1">
      <alignment horizontal="left" vertical="center"/>
    </xf>
    <xf numFmtId="180" fontId="44" fillId="14" borderId="88" xfId="26" applyFont="1" applyFill="1" applyBorder="1" applyAlignment="1" applyProtection="1">
      <alignment horizontal="left" vertical="center"/>
    </xf>
    <xf numFmtId="180" fontId="97" fillId="14" borderId="49" xfId="26" applyFont="1" applyFill="1" applyBorder="1" applyAlignment="1" applyProtection="1">
      <alignment horizontal="center" vertical="center"/>
    </xf>
    <xf numFmtId="180" fontId="11" fillId="9" borderId="41" xfId="26" applyFont="1" applyFill="1" applyBorder="1" applyAlignment="1">
      <alignment horizontal="center" vertical="center"/>
    </xf>
    <xf numFmtId="180" fontId="11" fillId="9" borderId="33" xfId="26" applyFont="1" applyFill="1" applyBorder="1" applyAlignment="1">
      <alignment horizontal="center" vertical="center"/>
    </xf>
    <xf numFmtId="180" fontId="11" fillId="9" borderId="34" xfId="26" applyFont="1" applyFill="1" applyBorder="1" applyAlignment="1">
      <alignment horizontal="center" vertical="center"/>
    </xf>
    <xf numFmtId="180" fontId="11" fillId="9" borderId="39" xfId="26" applyFont="1" applyFill="1" applyBorder="1" applyAlignment="1">
      <alignment horizontal="center" vertical="center"/>
    </xf>
    <xf numFmtId="180" fontId="11" fillId="9" borderId="0" xfId="26" applyFont="1" applyFill="1" applyBorder="1" applyAlignment="1">
      <alignment horizontal="center" vertical="center"/>
    </xf>
    <xf numFmtId="180" fontId="11" fillId="9" borderId="35" xfId="26" applyFont="1" applyFill="1" applyBorder="1" applyAlignment="1">
      <alignment horizontal="center" vertical="center"/>
    </xf>
    <xf numFmtId="180" fontId="11" fillId="9" borderId="40" xfId="26" applyFont="1" applyFill="1" applyBorder="1" applyAlignment="1">
      <alignment horizontal="center" vertical="center"/>
    </xf>
    <xf numFmtId="180" fontId="11" fillId="9" borderId="20" xfId="26" applyFont="1" applyFill="1" applyBorder="1" applyAlignment="1">
      <alignment horizontal="center" vertical="center"/>
    </xf>
    <xf numFmtId="180" fontId="11" fillId="9" borderId="21" xfId="26" applyFont="1" applyFill="1" applyBorder="1" applyAlignment="1">
      <alignment horizontal="center" vertical="center"/>
    </xf>
    <xf numFmtId="180" fontId="14" fillId="0" borderId="0" xfId="26" applyFont="1" applyFill="1" applyBorder="1" applyAlignment="1">
      <alignment horizontal="left" vertical="center"/>
    </xf>
    <xf numFmtId="180" fontId="14" fillId="0" borderId="41" xfId="26" applyFont="1" applyBorder="1" applyAlignment="1">
      <alignment horizontal="center" vertical="center"/>
    </xf>
    <xf numFmtId="180" fontId="14" fillId="0" borderId="33" xfId="26" applyFont="1" applyBorder="1" applyAlignment="1">
      <alignment horizontal="center" vertical="center"/>
    </xf>
    <xf numFmtId="180" fontId="14" fillId="0" borderId="39" xfId="26" applyFont="1" applyBorder="1" applyAlignment="1">
      <alignment horizontal="center" vertical="center"/>
    </xf>
    <xf numFmtId="180" fontId="14" fillId="0" borderId="0" xfId="26" applyFont="1" applyBorder="1" applyAlignment="1">
      <alignment horizontal="center" vertical="center"/>
    </xf>
    <xf numFmtId="180" fontId="14" fillId="0" borderId="40" xfId="26" applyFont="1" applyBorder="1" applyAlignment="1">
      <alignment horizontal="center" vertical="center"/>
    </xf>
    <xf numFmtId="180" fontId="14" fillId="0" borderId="20" xfId="26" applyFont="1" applyBorder="1" applyAlignment="1">
      <alignment horizontal="center" vertical="center"/>
    </xf>
    <xf numFmtId="180" fontId="14" fillId="0" borderId="34" xfId="26" applyFont="1" applyBorder="1" applyAlignment="1">
      <alignment horizontal="center" vertical="center"/>
    </xf>
    <xf numFmtId="180" fontId="14" fillId="0" borderId="35" xfId="26" applyFont="1" applyBorder="1" applyAlignment="1">
      <alignment horizontal="center" vertical="center"/>
    </xf>
    <xf numFmtId="180" fontId="14" fillId="0" borderId="21" xfId="26" applyFont="1" applyBorder="1" applyAlignment="1">
      <alignment horizontal="center" vertical="center"/>
    </xf>
    <xf numFmtId="180" fontId="51" fillId="0" borderId="41" xfId="26" applyFont="1" applyBorder="1" applyAlignment="1">
      <alignment horizontal="center" vertical="center" wrapText="1"/>
    </xf>
    <xf numFmtId="180" fontId="51" fillId="0" borderId="33" xfId="26" applyFont="1" applyBorder="1" applyAlignment="1">
      <alignment horizontal="center" vertical="center"/>
    </xf>
    <xf numFmtId="180" fontId="51" fillId="0" borderId="34" xfId="26" applyFont="1" applyBorder="1" applyAlignment="1">
      <alignment horizontal="center" vertical="center"/>
    </xf>
    <xf numFmtId="180" fontId="51" fillId="0" borderId="39" xfId="26" applyFont="1" applyBorder="1" applyAlignment="1">
      <alignment horizontal="center" vertical="center"/>
    </xf>
    <xf numFmtId="180" fontId="51" fillId="0" borderId="0" xfId="26" applyFont="1" applyBorder="1" applyAlignment="1">
      <alignment horizontal="center" vertical="center"/>
    </xf>
    <xf numFmtId="180" fontId="51" fillId="0" borderId="35" xfId="26" applyFont="1" applyBorder="1" applyAlignment="1">
      <alignment horizontal="center" vertical="center"/>
    </xf>
    <xf numFmtId="180" fontId="51" fillId="0" borderId="40" xfId="26" applyFont="1" applyBorder="1" applyAlignment="1">
      <alignment horizontal="center" vertical="center"/>
    </xf>
    <xf numFmtId="180" fontId="51" fillId="0" borderId="20" xfId="26" applyFont="1" applyBorder="1" applyAlignment="1">
      <alignment horizontal="center" vertical="center"/>
    </xf>
    <xf numFmtId="180" fontId="51" fillId="0" borderId="21" xfId="26" applyFont="1" applyBorder="1" applyAlignment="1">
      <alignment horizontal="center" vertical="center"/>
    </xf>
    <xf numFmtId="180" fontId="14" fillId="0" borderId="0" xfId="26" applyFont="1" applyBorder="1" applyAlignment="1">
      <alignment horizontal="right" vertical="center"/>
    </xf>
    <xf numFmtId="180" fontId="14" fillId="0" borderId="0" xfId="26" applyFont="1" applyBorder="1" applyAlignment="1">
      <alignment horizontal="left" vertical="center"/>
    </xf>
    <xf numFmtId="180" fontId="14" fillId="0" borderId="0" xfId="26" applyFont="1" applyFill="1" applyBorder="1" applyAlignment="1">
      <alignment horizontal="center" vertical="center"/>
    </xf>
    <xf numFmtId="180" fontId="16" fillId="2" borderId="18" xfId="9" applyNumberFormat="1" applyFont="1" applyFill="1" applyBorder="1" applyAlignment="1">
      <alignment horizontal="left"/>
    </xf>
    <xf numFmtId="180" fontId="16" fillId="2" borderId="1" xfId="9" applyNumberFormat="1" applyFont="1" applyFill="1" applyBorder="1" applyAlignment="1">
      <alignment horizontal="left"/>
    </xf>
    <xf numFmtId="180" fontId="16" fillId="2" borderId="22" xfId="9" applyNumberFormat="1" applyFont="1" applyFill="1" applyBorder="1" applyAlignment="1">
      <alignment horizontal="left"/>
    </xf>
    <xf numFmtId="180" fontId="16" fillId="9" borderId="0" xfId="26" applyFont="1" applyFill="1" applyBorder="1" applyAlignment="1">
      <alignment horizontal="center" vertical="center" wrapText="1"/>
    </xf>
    <xf numFmtId="180" fontId="16" fillId="9" borderId="0" xfId="26" applyFont="1" applyFill="1" applyBorder="1" applyAlignment="1">
      <alignment horizontal="center" vertical="center"/>
    </xf>
    <xf numFmtId="180" fontId="14" fillId="0" borderId="33" xfId="26" applyFont="1" applyFill="1" applyBorder="1" applyAlignment="1" applyProtection="1">
      <alignment horizontal="center" vertical="center"/>
    </xf>
    <xf numFmtId="180" fontId="33" fillId="0" borderId="41" xfId="26" applyFill="1" applyBorder="1" applyAlignment="1">
      <alignment horizontal="center"/>
    </xf>
    <xf numFmtId="180" fontId="33" fillId="0" borderId="33" xfId="26" applyFill="1" applyBorder="1" applyAlignment="1">
      <alignment horizontal="center"/>
    </xf>
    <xf numFmtId="180" fontId="33" fillId="0" borderId="34" xfId="26" applyFill="1" applyBorder="1" applyAlignment="1">
      <alignment horizontal="center"/>
    </xf>
    <xf numFmtId="180" fontId="33" fillId="0" borderId="39" xfId="26" applyFill="1" applyBorder="1" applyAlignment="1">
      <alignment horizontal="center"/>
    </xf>
    <xf numFmtId="180" fontId="33" fillId="0" borderId="0" xfId="26" applyFill="1" applyBorder="1" applyAlignment="1">
      <alignment horizontal="center"/>
    </xf>
    <xf numFmtId="180" fontId="33" fillId="0" borderId="35" xfId="26" applyFill="1" applyBorder="1" applyAlignment="1">
      <alignment horizontal="center"/>
    </xf>
    <xf numFmtId="180" fontId="33" fillId="0" borderId="40" xfId="26" applyFill="1" applyBorder="1" applyAlignment="1">
      <alignment horizontal="center"/>
    </xf>
    <xf numFmtId="180" fontId="33" fillId="0" borderId="20" xfId="26" applyFill="1" applyBorder="1" applyAlignment="1">
      <alignment horizontal="center"/>
    </xf>
    <xf numFmtId="180" fontId="33" fillId="0" borderId="21" xfId="26" applyFill="1" applyBorder="1" applyAlignment="1">
      <alignment horizontal="center"/>
    </xf>
    <xf numFmtId="180" fontId="14" fillId="0" borderId="41" xfId="26" applyFont="1" applyFill="1" applyBorder="1" applyAlignment="1" applyProtection="1">
      <alignment horizontal="center" vertical="center"/>
    </xf>
    <xf numFmtId="180" fontId="14" fillId="0" borderId="34" xfId="26" applyFont="1" applyFill="1" applyBorder="1" applyAlignment="1" applyProtection="1">
      <alignment horizontal="center" vertical="center"/>
    </xf>
    <xf numFmtId="180" fontId="14" fillId="0" borderId="39" xfId="26" applyFont="1" applyFill="1" applyBorder="1" applyAlignment="1" applyProtection="1">
      <alignment horizontal="center" vertical="center"/>
    </xf>
    <xf numFmtId="180" fontId="14" fillId="0" borderId="0" xfId="26" applyFont="1" applyFill="1" applyBorder="1" applyAlignment="1" applyProtection="1">
      <alignment horizontal="center" vertical="center"/>
    </xf>
    <xf numFmtId="180" fontId="14" fillId="0" borderId="35" xfId="26" applyFont="1" applyFill="1" applyBorder="1" applyAlignment="1" applyProtection="1">
      <alignment horizontal="center" vertical="center"/>
    </xf>
    <xf numFmtId="180" fontId="14" fillId="0" borderId="40" xfId="26" applyFont="1" applyFill="1" applyBorder="1" applyAlignment="1" applyProtection="1">
      <alignment horizontal="center" vertical="center"/>
    </xf>
    <xf numFmtId="180" fontId="14" fillId="0" borderId="20" xfId="26" applyFont="1" applyFill="1" applyBorder="1" applyAlignment="1" applyProtection="1">
      <alignment horizontal="center" vertical="center"/>
    </xf>
    <xf numFmtId="180" fontId="14" fillId="0" borderId="21" xfId="26" applyFont="1" applyFill="1" applyBorder="1" applyAlignment="1" applyProtection="1">
      <alignment horizontal="center" vertical="center"/>
    </xf>
    <xf numFmtId="180" fontId="18" fillId="5" borderId="33" xfId="26" applyFont="1" applyFill="1" applyBorder="1" applyAlignment="1" applyProtection="1">
      <alignment horizontal="center" vertical="center" wrapText="1"/>
    </xf>
    <xf numFmtId="180" fontId="14" fillId="5" borderId="33" xfId="26" applyFont="1" applyFill="1" applyBorder="1" applyAlignment="1" applyProtection="1">
      <alignment horizontal="left" vertical="center"/>
    </xf>
    <xf numFmtId="180" fontId="14" fillId="5" borderId="33" xfId="26" applyFont="1" applyFill="1" applyBorder="1" applyAlignment="1" applyProtection="1">
      <alignment horizontal="right" vertical="center"/>
    </xf>
    <xf numFmtId="180" fontId="14" fillId="0" borderId="61" xfId="26" applyFont="1" applyFill="1" applyBorder="1" applyAlignment="1" applyProtection="1">
      <alignment horizontal="center" vertical="center" wrapText="1"/>
    </xf>
    <xf numFmtId="180" fontId="14" fillId="0" borderId="67" xfId="26" applyFont="1" applyFill="1" applyBorder="1" applyAlignment="1" applyProtection="1">
      <alignment horizontal="center" vertical="center" wrapText="1"/>
    </xf>
    <xf numFmtId="180" fontId="14" fillId="0" borderId="9" xfId="26" applyFont="1" applyFill="1" applyBorder="1" applyAlignment="1" applyProtection="1">
      <alignment horizontal="center" vertical="center"/>
    </xf>
    <xf numFmtId="180" fontId="14" fillId="0" borderId="8" xfId="26" applyFont="1" applyFill="1" applyBorder="1" applyAlignment="1" applyProtection="1">
      <alignment horizontal="center" vertical="center"/>
    </xf>
    <xf numFmtId="180" fontId="14" fillId="0" borderId="7" xfId="26" applyFont="1" applyFill="1" applyBorder="1" applyAlignment="1" applyProtection="1">
      <alignment horizontal="center" vertical="center"/>
    </xf>
    <xf numFmtId="180" fontId="14" fillId="0" borderId="6" xfId="26" applyFont="1" applyFill="1" applyBorder="1" applyAlignment="1" applyProtection="1">
      <alignment horizontal="center" vertical="center"/>
    </xf>
    <xf numFmtId="180" fontId="14" fillId="0" borderId="5" xfId="26" applyFont="1" applyFill="1" applyBorder="1" applyAlignment="1" applyProtection="1">
      <alignment horizontal="center" vertical="center"/>
    </xf>
    <xf numFmtId="180" fontId="14" fillId="0" borderId="80" xfId="26" applyFont="1" applyFill="1" applyBorder="1" applyAlignment="1" applyProtection="1">
      <alignment horizontal="center" vertical="center"/>
    </xf>
    <xf numFmtId="180" fontId="14" fillId="0" borderId="81" xfId="26" applyFont="1" applyFill="1" applyBorder="1" applyAlignment="1" applyProtection="1">
      <alignment horizontal="center" vertical="center"/>
    </xf>
    <xf numFmtId="180" fontId="14" fillId="0" borderId="78" xfId="26" applyFont="1" applyFill="1" applyBorder="1" applyAlignment="1" applyProtection="1">
      <alignment horizontal="center" vertical="center"/>
    </xf>
    <xf numFmtId="180" fontId="14" fillId="0" borderId="79" xfId="26" applyFont="1" applyFill="1" applyBorder="1" applyAlignment="1" applyProtection="1">
      <alignment horizontal="center" vertical="center"/>
    </xf>
    <xf numFmtId="180" fontId="14" fillId="0" borderId="82" xfId="26" applyFont="1" applyFill="1" applyBorder="1" applyAlignment="1" applyProtection="1">
      <alignment horizontal="center" vertical="center"/>
    </xf>
    <xf numFmtId="180" fontId="14" fillId="0" borderId="4" xfId="26" applyFont="1" applyFill="1" applyBorder="1" applyAlignment="1" applyProtection="1">
      <alignment horizontal="center" vertical="center"/>
    </xf>
    <xf numFmtId="180" fontId="14" fillId="0" borderId="3" xfId="26" applyFont="1" applyFill="1" applyBorder="1" applyAlignment="1" applyProtection="1">
      <alignment horizontal="center" vertical="center"/>
    </xf>
    <xf numFmtId="180" fontId="14" fillId="0" borderId="2" xfId="26" applyFont="1" applyFill="1" applyBorder="1" applyAlignment="1" applyProtection="1">
      <alignment horizontal="center" vertical="center"/>
    </xf>
    <xf numFmtId="180" fontId="14" fillId="0" borderId="75" xfId="26" applyFont="1" applyFill="1" applyBorder="1" applyAlignment="1" applyProtection="1">
      <alignment horizontal="center" vertical="center"/>
    </xf>
    <xf numFmtId="180" fontId="14" fillId="0" borderId="18" xfId="26" applyFont="1" applyFill="1" applyBorder="1" applyAlignment="1" applyProtection="1">
      <alignment horizontal="left" vertical="center" wrapText="1"/>
    </xf>
    <xf numFmtId="180" fontId="14" fillId="0" borderId="1" xfId="26" applyFont="1" applyFill="1" applyBorder="1" applyAlignment="1" applyProtection="1">
      <alignment horizontal="left" vertical="center" wrapText="1"/>
    </xf>
    <xf numFmtId="180" fontId="14" fillId="0" borderId="22" xfId="26" applyFont="1" applyFill="1" applyBorder="1" applyAlignment="1" applyProtection="1">
      <alignment horizontal="left" vertical="center" wrapText="1"/>
    </xf>
    <xf numFmtId="180" fontId="14" fillId="0" borderId="41" xfId="26" applyFont="1" applyFill="1" applyBorder="1" applyAlignment="1" applyProtection="1">
      <alignment horizontal="center" vertical="center" wrapText="1"/>
    </xf>
    <xf numFmtId="180" fontId="14" fillId="0" borderId="33" xfId="26" applyFont="1" applyFill="1" applyBorder="1" applyAlignment="1" applyProtection="1">
      <alignment horizontal="center" vertical="center" wrapText="1"/>
    </xf>
    <xf numFmtId="180" fontId="14" fillId="0" borderId="34" xfId="26" applyFont="1" applyFill="1" applyBorder="1" applyAlignment="1" applyProtection="1">
      <alignment horizontal="center" vertical="center" wrapText="1"/>
    </xf>
    <xf numFmtId="180" fontId="14" fillId="0" borderId="39" xfId="26" applyFont="1" applyFill="1" applyBorder="1" applyAlignment="1" applyProtection="1">
      <alignment horizontal="center" vertical="center" wrapText="1"/>
    </xf>
    <xf numFmtId="180" fontId="14" fillId="0" borderId="0" xfId="26" applyFont="1" applyFill="1" applyBorder="1" applyAlignment="1" applyProtection="1">
      <alignment horizontal="center" vertical="center" wrapText="1"/>
    </xf>
    <xf numFmtId="180" fontId="14" fillId="0" borderId="35" xfId="26" applyFont="1" applyFill="1" applyBorder="1" applyAlignment="1" applyProtection="1">
      <alignment horizontal="center" vertical="center" wrapText="1"/>
    </xf>
    <xf numFmtId="180" fontId="14" fillId="0" borderId="40" xfId="26" applyFont="1" applyFill="1" applyBorder="1" applyAlignment="1" applyProtection="1">
      <alignment horizontal="center" vertical="center" wrapText="1"/>
    </xf>
    <xf numFmtId="180" fontId="14" fillId="0" borderId="20" xfId="26" applyFont="1" applyFill="1" applyBorder="1" applyAlignment="1" applyProtection="1">
      <alignment horizontal="center" vertical="center" wrapText="1"/>
    </xf>
    <xf numFmtId="180" fontId="14" fillId="0" borderId="21" xfId="26" applyFont="1" applyFill="1" applyBorder="1" applyAlignment="1" applyProtection="1">
      <alignment horizontal="center" vertical="center" wrapText="1"/>
    </xf>
    <xf numFmtId="180" fontId="14" fillId="0" borderId="57" xfId="26" applyFont="1" applyFill="1" applyBorder="1" applyAlignment="1" applyProtection="1">
      <alignment horizontal="center" vertical="center" wrapText="1"/>
    </xf>
    <xf numFmtId="180" fontId="14" fillId="0" borderId="64" xfId="26" applyFont="1" applyFill="1" applyBorder="1" applyAlignment="1" applyProtection="1">
      <alignment horizontal="center" vertical="center" wrapText="1"/>
    </xf>
    <xf numFmtId="180" fontId="14" fillId="0" borderId="58" xfId="26" applyFont="1" applyFill="1" applyBorder="1" applyAlignment="1" applyProtection="1">
      <alignment horizontal="center" vertical="center" wrapText="1"/>
    </xf>
    <xf numFmtId="180" fontId="14" fillId="0" borderId="17" xfId="26" applyFont="1" applyFill="1" applyBorder="1" applyAlignment="1" applyProtection="1">
      <alignment horizontal="center" vertical="center" wrapText="1"/>
    </xf>
    <xf numFmtId="180" fontId="14" fillId="0" borderId="68" xfId="26" applyFont="1" applyFill="1" applyBorder="1" applyAlignment="1" applyProtection="1">
      <alignment horizontal="center" vertical="center" wrapText="1"/>
    </xf>
    <xf numFmtId="180" fontId="66" fillId="0" borderId="9" xfId="26" applyFont="1" applyFill="1" applyBorder="1" applyAlignment="1" applyProtection="1">
      <alignment horizontal="center" wrapText="1"/>
    </xf>
    <xf numFmtId="180" fontId="66" fillId="0" borderId="8" xfId="26" applyFont="1" applyFill="1" applyBorder="1" applyAlignment="1" applyProtection="1">
      <alignment horizontal="center" wrapText="1"/>
    </xf>
    <xf numFmtId="180" fontId="66" fillId="0" borderId="37" xfId="26" applyFont="1" applyFill="1" applyBorder="1" applyAlignment="1" applyProtection="1">
      <alignment horizontal="center" wrapText="1"/>
    </xf>
    <xf numFmtId="180" fontId="66" fillId="0" borderId="6" xfId="26" applyFont="1" applyFill="1" applyBorder="1" applyAlignment="1" applyProtection="1">
      <alignment horizontal="center" wrapText="1"/>
    </xf>
    <xf numFmtId="180" fontId="66" fillId="0" borderId="0" xfId="26" applyFont="1" applyFill="1" applyBorder="1" applyAlignment="1" applyProtection="1">
      <alignment horizontal="center" wrapText="1"/>
    </xf>
    <xf numFmtId="180" fontId="66" fillId="0" borderId="35" xfId="26" applyFont="1" applyFill="1" applyBorder="1" applyAlignment="1" applyProtection="1">
      <alignment horizontal="center" wrapText="1"/>
    </xf>
    <xf numFmtId="180" fontId="66" fillId="0" borderId="80" xfId="26" applyFont="1" applyFill="1" applyBorder="1" applyAlignment="1" applyProtection="1">
      <alignment horizontal="center" wrapText="1"/>
    </xf>
    <xf numFmtId="180" fontId="66" fillId="0" borderId="20" xfId="26" applyFont="1" applyFill="1" applyBorder="1" applyAlignment="1" applyProtection="1">
      <alignment horizontal="center" wrapText="1"/>
    </xf>
    <xf numFmtId="180" fontId="66" fillId="0" borderId="21" xfId="26" applyFont="1" applyFill="1" applyBorder="1" applyAlignment="1" applyProtection="1">
      <alignment horizontal="center" wrapText="1"/>
    </xf>
    <xf numFmtId="180" fontId="14" fillId="0" borderId="38" xfId="26" applyFont="1" applyFill="1" applyBorder="1" applyAlignment="1" applyProtection="1">
      <alignment horizontal="center" vertical="center"/>
    </xf>
    <xf numFmtId="180" fontId="14" fillId="0" borderId="37" xfId="26" applyFont="1" applyFill="1" applyBorder="1" applyAlignment="1" applyProtection="1">
      <alignment horizontal="center" vertical="center"/>
    </xf>
    <xf numFmtId="180" fontId="14" fillId="0" borderId="97" xfId="26" applyFont="1" applyFill="1" applyBorder="1" applyAlignment="1" applyProtection="1">
      <alignment horizontal="center" vertical="center"/>
    </xf>
    <xf numFmtId="180" fontId="14" fillId="0" borderId="36" xfId="26" applyFont="1" applyFill="1" applyBorder="1" applyAlignment="1" applyProtection="1">
      <alignment horizontal="center" vertical="center"/>
    </xf>
    <xf numFmtId="180" fontId="11" fillId="0" borderId="61" xfId="26" applyFont="1" applyFill="1" applyBorder="1" applyAlignment="1" applyProtection="1">
      <alignment horizontal="center" vertical="center"/>
    </xf>
    <xf numFmtId="180" fontId="11" fillId="0" borderId="17" xfId="26" applyFont="1" applyFill="1" applyBorder="1" applyAlignment="1" applyProtection="1">
      <alignment horizontal="center" vertical="center"/>
    </xf>
    <xf numFmtId="180" fontId="11" fillId="0" borderId="49" xfId="26" applyFont="1" applyFill="1" applyBorder="1" applyAlignment="1" applyProtection="1">
      <alignment horizontal="center" vertical="center"/>
    </xf>
    <xf numFmtId="180" fontId="33" fillId="0" borderId="17" xfId="26" applyFill="1" applyBorder="1" applyAlignment="1">
      <alignment horizontal="center"/>
    </xf>
    <xf numFmtId="180" fontId="33" fillId="0" borderId="49" xfId="26" applyFill="1" applyBorder="1" applyAlignment="1">
      <alignment horizontal="center"/>
    </xf>
    <xf numFmtId="180" fontId="33" fillId="0" borderId="68" xfId="26" applyFill="1" applyBorder="1" applyAlignment="1">
      <alignment horizontal="center"/>
    </xf>
    <xf numFmtId="180" fontId="33" fillId="0" borderId="54" xfId="26" applyFill="1" applyBorder="1" applyAlignment="1">
      <alignment horizontal="center"/>
    </xf>
    <xf numFmtId="180" fontId="65" fillId="0" borderId="38" xfId="26" applyFont="1" applyFill="1" applyBorder="1" applyAlignment="1">
      <alignment horizontal="center" vertical="center" wrapText="1"/>
    </xf>
    <xf numFmtId="180" fontId="65" fillId="0" borderId="37" xfId="26" applyFont="1" applyFill="1" applyBorder="1" applyAlignment="1">
      <alignment horizontal="center" vertical="center" wrapText="1"/>
    </xf>
    <xf numFmtId="180" fontId="65" fillId="0" borderId="39" xfId="26" applyFont="1" applyFill="1" applyBorder="1" applyAlignment="1">
      <alignment horizontal="center" vertical="center" wrapText="1"/>
    </xf>
    <xf numFmtId="180" fontId="65" fillId="0" borderId="35" xfId="26" applyFont="1" applyFill="1" applyBorder="1" applyAlignment="1">
      <alignment horizontal="center" vertical="center" wrapText="1"/>
    </xf>
    <xf numFmtId="180" fontId="65" fillId="0" borderId="40" xfId="26" applyFont="1" applyFill="1" applyBorder="1" applyAlignment="1">
      <alignment horizontal="center" vertical="center" wrapText="1"/>
    </xf>
    <xf numFmtId="180" fontId="65" fillId="0" borderId="21" xfId="26" applyFont="1" applyFill="1" applyBorder="1" applyAlignment="1">
      <alignment horizontal="center" vertical="center" wrapText="1"/>
    </xf>
    <xf numFmtId="180" fontId="65" fillId="0" borderId="57" xfId="26" applyFont="1" applyFill="1" applyBorder="1" applyAlignment="1">
      <alignment horizontal="center" vertical="center" wrapText="1"/>
    </xf>
    <xf numFmtId="180" fontId="65" fillId="0" borderId="61" xfId="26" applyFont="1" applyFill="1" applyBorder="1" applyAlignment="1">
      <alignment horizontal="center" vertical="center" wrapText="1"/>
    </xf>
    <xf numFmtId="180" fontId="65" fillId="0" borderId="58" xfId="26" applyFont="1" applyFill="1" applyBorder="1" applyAlignment="1">
      <alignment horizontal="center" vertical="center" wrapText="1"/>
    </xf>
    <xf numFmtId="180" fontId="65" fillId="0" borderId="62" xfId="26" applyFont="1" applyFill="1" applyBorder="1" applyAlignment="1">
      <alignment horizontal="center" vertical="center" wrapText="1"/>
    </xf>
    <xf numFmtId="180" fontId="65" fillId="0" borderId="67" xfId="26" applyFont="1" applyFill="1" applyBorder="1" applyAlignment="1">
      <alignment horizontal="center" vertical="center" wrapText="1"/>
    </xf>
    <xf numFmtId="180" fontId="65" fillId="0" borderId="69" xfId="26" applyFont="1" applyFill="1" applyBorder="1" applyAlignment="1">
      <alignment horizontal="center" vertical="center" wrapText="1"/>
    </xf>
    <xf numFmtId="180" fontId="11" fillId="0" borderId="57" xfId="26" applyFont="1" applyFill="1" applyBorder="1" applyAlignment="1" applyProtection="1">
      <alignment horizontal="center" vertical="center"/>
    </xf>
    <xf numFmtId="180" fontId="11" fillId="0" borderId="64" xfId="26" applyFont="1" applyFill="1" applyBorder="1" applyAlignment="1" applyProtection="1">
      <alignment horizontal="center" vertical="center"/>
    </xf>
    <xf numFmtId="180" fontId="11" fillId="0" borderId="58" xfId="26" applyFont="1" applyFill="1" applyBorder="1" applyAlignment="1" applyProtection="1">
      <alignment horizontal="center" vertical="center"/>
    </xf>
    <xf numFmtId="180" fontId="14" fillId="0" borderId="57" xfId="26" applyFont="1" applyFill="1" applyBorder="1" applyAlignment="1" applyProtection="1">
      <alignment horizontal="left" vertical="center"/>
    </xf>
    <xf numFmtId="180" fontId="14" fillId="0" borderId="64" xfId="26" applyFont="1" applyFill="1" applyBorder="1" applyAlignment="1" applyProtection="1">
      <alignment horizontal="left" vertical="center"/>
    </xf>
    <xf numFmtId="180" fontId="14" fillId="0" borderId="58" xfId="26" applyFont="1" applyFill="1" applyBorder="1" applyAlignment="1" applyProtection="1">
      <alignment horizontal="left" vertical="center"/>
    </xf>
    <xf numFmtId="180" fontId="14" fillId="0" borderId="49" xfId="26" applyFont="1" applyFill="1" applyBorder="1" applyAlignment="1" applyProtection="1">
      <alignment horizontal="center" vertical="center"/>
    </xf>
    <xf numFmtId="180" fontId="14" fillId="0" borderId="10" xfId="26" applyFont="1" applyFill="1" applyBorder="1" applyAlignment="1" applyProtection="1">
      <alignment horizontal="center" vertical="center"/>
    </xf>
    <xf numFmtId="180" fontId="14" fillId="0" borderId="50" xfId="26" applyFont="1" applyFill="1" applyBorder="1" applyAlignment="1" applyProtection="1">
      <alignment horizontal="center" vertical="center"/>
    </xf>
    <xf numFmtId="180" fontId="14" fillId="0" borderId="65" xfId="26" applyFont="1" applyFill="1" applyBorder="1" applyAlignment="1" applyProtection="1">
      <alignment horizontal="center" vertical="center" wrapText="1"/>
    </xf>
    <xf numFmtId="180" fontId="14" fillId="0" borderId="66" xfId="26" applyFont="1" applyFill="1" applyBorder="1" applyAlignment="1" applyProtection="1">
      <alignment horizontal="center" vertical="center" wrapText="1"/>
    </xf>
    <xf numFmtId="180" fontId="14" fillId="0" borderId="73" xfId="26" applyFont="1" applyFill="1" applyBorder="1" applyAlignment="1" applyProtection="1">
      <alignment horizontal="center" vertical="center" wrapText="1"/>
    </xf>
    <xf numFmtId="180" fontId="11" fillId="0" borderId="72" xfId="26" applyFont="1" applyFill="1" applyBorder="1" applyAlignment="1" applyProtection="1">
      <alignment horizontal="center" vertical="center"/>
    </xf>
    <xf numFmtId="180" fontId="14" fillId="0" borderId="74" xfId="26" applyFont="1" applyFill="1" applyBorder="1" applyAlignment="1" applyProtection="1">
      <alignment horizontal="center" vertical="center" wrapText="1"/>
    </xf>
    <xf numFmtId="180" fontId="14" fillId="0" borderId="63" xfId="26" applyFont="1" applyFill="1" applyBorder="1" applyAlignment="1" applyProtection="1">
      <alignment horizontal="center" vertical="center"/>
    </xf>
    <xf numFmtId="49" fontId="73" fillId="0" borderId="62" xfId="32" applyNumberFormat="1" applyFont="1" applyBorder="1" applyAlignment="1">
      <alignment horizontal="center" vertical="center" wrapText="1"/>
    </xf>
    <xf numFmtId="49" fontId="52" fillId="0" borderId="62" xfId="32" applyNumberFormat="1" applyFont="1" applyBorder="1" applyAlignment="1">
      <alignment horizontal="center" vertical="center" wrapText="1"/>
    </xf>
    <xf numFmtId="49" fontId="73" fillId="0" borderId="75" xfId="32" applyNumberFormat="1" applyFont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 wrapText="1"/>
    </xf>
    <xf numFmtId="49" fontId="68" fillId="0" borderId="90" xfId="32" applyNumberFormat="1" applyFont="1" applyBorder="1" applyAlignment="1">
      <alignment horizontal="center" vertical="center"/>
    </xf>
    <xf numFmtId="49" fontId="68" fillId="0" borderId="32" xfId="32" applyNumberFormat="1" applyFont="1" applyFill="1" applyBorder="1" applyAlignment="1">
      <alignment horizontal="center" vertical="center" wrapText="1"/>
    </xf>
    <xf numFmtId="49" fontId="68" fillId="0" borderId="42" xfId="32" applyNumberFormat="1" applyFont="1" applyFill="1" applyBorder="1" applyAlignment="1">
      <alignment horizontal="center" vertical="center" wrapText="1"/>
    </xf>
    <xf numFmtId="49" fontId="68" fillId="0" borderId="4" xfId="32" applyNumberFormat="1" applyFont="1" applyFill="1" applyBorder="1" applyAlignment="1">
      <alignment horizontal="center" vertical="center" wrapText="1"/>
    </xf>
    <xf numFmtId="49" fontId="68" fillId="0" borderId="2" xfId="32" applyNumberFormat="1" applyFont="1" applyFill="1" applyBorder="1" applyAlignment="1">
      <alignment horizontal="center" vertical="center" wrapText="1"/>
    </xf>
    <xf numFmtId="49" fontId="68" fillId="0" borderId="93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 wrapText="1"/>
    </xf>
    <xf numFmtId="49" fontId="68" fillId="0" borderId="6" xfId="32" applyNumberFormat="1" applyFont="1" applyFill="1" applyBorder="1" applyAlignment="1">
      <alignment horizontal="center" vertical="center" wrapText="1"/>
    </xf>
    <xf numFmtId="49" fontId="68" fillId="0" borderId="5" xfId="32" applyNumberFormat="1" applyFont="1" applyFill="1" applyBorder="1" applyAlignment="1">
      <alignment horizontal="center" vertical="center" wrapText="1"/>
    </xf>
    <xf numFmtId="49" fontId="68" fillId="0" borderId="49" xfId="32" applyNumberFormat="1" applyFont="1" applyFill="1" applyBorder="1" applyAlignment="1">
      <alignment horizontal="center" vertical="center" wrapText="1"/>
    </xf>
    <xf numFmtId="49" fontId="68" fillId="0" borderId="88" xfId="32" applyNumberFormat="1" applyFont="1" applyFill="1" applyBorder="1" applyAlignment="1">
      <alignment horizontal="center" vertical="center" wrapText="1"/>
    </xf>
    <xf numFmtId="49" fontId="73" fillId="0" borderId="62" xfId="32" applyNumberFormat="1" applyFont="1" applyFill="1" applyBorder="1" applyAlignment="1">
      <alignment horizontal="center" vertical="center" wrapText="1"/>
    </xf>
    <xf numFmtId="49" fontId="52" fillId="0" borderId="62" xfId="32" applyNumberFormat="1" applyFont="1" applyFill="1" applyBorder="1" applyAlignment="1">
      <alignment horizontal="center" vertical="center" wrapText="1"/>
    </xf>
    <xf numFmtId="49" fontId="52" fillId="0" borderId="49" xfId="32" applyNumberFormat="1" applyFont="1" applyFill="1" applyBorder="1" applyAlignment="1">
      <alignment horizontal="center" vertical="center" wrapText="1"/>
    </xf>
    <xf numFmtId="49" fontId="52" fillId="0" borderId="91" xfId="32" applyNumberFormat="1" applyFont="1" applyFill="1" applyBorder="1" applyAlignment="1">
      <alignment horizontal="center" vertical="center" wrapText="1"/>
    </xf>
    <xf numFmtId="49" fontId="52" fillId="0" borderId="88" xfId="32" applyNumberFormat="1" applyFont="1" applyFill="1" applyBorder="1" applyAlignment="1">
      <alignment horizontal="center" vertical="center" wrapText="1"/>
    </xf>
    <xf numFmtId="49" fontId="68" fillId="0" borderId="89" xfId="32" applyNumberFormat="1" applyFont="1" applyFill="1" applyBorder="1" applyAlignment="1">
      <alignment horizontal="center" vertical="center"/>
    </xf>
    <xf numFmtId="49" fontId="68" fillId="0" borderId="6" xfId="32" applyNumberFormat="1" applyFont="1" applyFill="1" applyBorder="1" applyAlignment="1">
      <alignment horizontal="center" vertical="center"/>
    </xf>
    <xf numFmtId="49" fontId="68" fillId="0" borderId="5" xfId="32" applyNumberFormat="1" applyFont="1" applyFill="1" applyBorder="1" applyAlignment="1">
      <alignment horizontal="center" vertical="center"/>
    </xf>
    <xf numFmtId="49" fontId="68" fillId="0" borderId="4" xfId="32" applyNumberFormat="1" applyFont="1" applyFill="1" applyBorder="1" applyAlignment="1">
      <alignment horizontal="center" vertical="center"/>
    </xf>
    <xf numFmtId="49" fontId="68" fillId="0" borderId="2" xfId="32" applyNumberFormat="1" applyFont="1" applyFill="1" applyBorder="1" applyAlignment="1">
      <alignment horizontal="center" vertical="center"/>
    </xf>
    <xf numFmtId="49" fontId="68" fillId="0" borderId="88" xfId="32" applyNumberFormat="1" applyFont="1" applyFill="1" applyBorder="1" applyAlignment="1">
      <alignment horizontal="center" vertical="center"/>
    </xf>
    <xf numFmtId="49" fontId="68" fillId="0" borderId="80" xfId="32" applyNumberFormat="1" applyFont="1" applyFill="1" applyBorder="1" applyAlignment="1">
      <alignment horizontal="center" vertical="center" wrapText="1"/>
    </xf>
    <xf numFmtId="49" fontId="68" fillId="0" borderId="81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Border="1" applyAlignment="1">
      <alignment horizontal="center" vertical="center"/>
    </xf>
    <xf numFmtId="49" fontId="68" fillId="0" borderId="1" xfId="32" applyNumberFormat="1" applyFont="1" applyBorder="1" applyAlignment="1">
      <alignment horizontal="center" vertical="center"/>
    </xf>
    <xf numFmtId="49" fontId="52" fillId="0" borderId="72" xfId="32" applyNumberFormat="1" applyFont="1" applyFill="1" applyBorder="1" applyAlignment="1">
      <alignment horizontal="center" vertical="center" wrapText="1"/>
    </xf>
    <xf numFmtId="49" fontId="52" fillId="0" borderId="70" xfId="32" applyNumberFormat="1" applyFont="1" applyFill="1" applyBorder="1" applyAlignment="1">
      <alignment horizontal="center" vertical="center" wrapText="1"/>
    </xf>
    <xf numFmtId="49" fontId="52" fillId="0" borderId="71" xfId="32" applyNumberFormat="1" applyFont="1" applyFill="1" applyBorder="1" applyAlignment="1">
      <alignment horizontal="center" vertical="center" wrapText="1"/>
    </xf>
    <xf numFmtId="49" fontId="52" fillId="0" borderId="54" xfId="32" applyNumberFormat="1" applyFont="1" applyFill="1" applyBorder="1" applyAlignment="1">
      <alignment horizontal="center" vertical="center" wrapText="1"/>
    </xf>
    <xf numFmtId="49" fontId="52" fillId="0" borderId="52" xfId="32" applyNumberFormat="1" applyFont="1" applyFill="1" applyBorder="1" applyAlignment="1">
      <alignment horizontal="center" vertical="center" wrapText="1"/>
    </xf>
    <xf numFmtId="49" fontId="52" fillId="0" borderId="53" xfId="32" applyNumberFormat="1" applyFont="1" applyFill="1" applyBorder="1" applyAlignment="1">
      <alignment horizontal="center" vertical="center" wrapText="1"/>
    </xf>
    <xf numFmtId="49" fontId="68" fillId="0" borderId="96" xfId="32" applyNumberFormat="1" applyFont="1" applyFill="1" applyBorder="1" applyAlignment="1">
      <alignment horizontal="center" vertical="center" wrapText="1"/>
    </xf>
    <xf numFmtId="49" fontId="68" fillId="0" borderId="90" xfId="32" applyNumberFormat="1" applyFont="1" applyFill="1" applyBorder="1" applyAlignment="1">
      <alignment horizontal="center" vertical="center" wrapText="1"/>
    </xf>
    <xf numFmtId="180" fontId="18" fillId="5" borderId="34" xfId="26" applyFont="1" applyFill="1" applyBorder="1" applyAlignment="1" applyProtection="1">
      <alignment horizontal="center" vertical="center" wrapText="1"/>
    </xf>
    <xf numFmtId="180" fontId="18" fillId="5" borderId="39" xfId="26" applyFont="1" applyFill="1" applyBorder="1" applyAlignment="1" applyProtection="1">
      <alignment horizontal="center" vertical="center" wrapText="1"/>
    </xf>
    <xf numFmtId="180" fontId="18" fillId="5" borderId="0" xfId="26" applyFont="1" applyFill="1" applyBorder="1" applyAlignment="1" applyProtection="1">
      <alignment horizontal="center" vertical="center" wrapText="1"/>
    </xf>
    <xf numFmtId="180" fontId="18" fillId="5" borderId="35" xfId="26" applyFont="1" applyFill="1" applyBorder="1" applyAlignment="1" applyProtection="1">
      <alignment horizontal="center" vertical="center" wrapText="1"/>
    </xf>
    <xf numFmtId="180" fontId="18" fillId="5" borderId="40" xfId="26" applyFont="1" applyFill="1" applyBorder="1" applyAlignment="1" applyProtection="1">
      <alignment horizontal="center" vertical="center" wrapText="1"/>
    </xf>
    <xf numFmtId="180" fontId="18" fillId="5" borderId="20" xfId="26" applyFont="1" applyFill="1" applyBorder="1" applyAlignment="1" applyProtection="1">
      <alignment horizontal="center" vertical="center" wrapText="1"/>
    </xf>
    <xf numFmtId="180" fontId="18" fillId="5" borderId="21" xfId="26" applyFont="1" applyFill="1" applyBorder="1" applyAlignment="1" applyProtection="1">
      <alignment horizontal="center" vertical="center" wrapText="1"/>
    </xf>
    <xf numFmtId="180" fontId="14" fillId="5" borderId="41" xfId="26" applyFont="1" applyFill="1" applyBorder="1" applyAlignment="1" applyProtection="1">
      <alignment horizontal="center" vertical="center"/>
    </xf>
    <xf numFmtId="180" fontId="14" fillId="5" borderId="34" xfId="26" applyFont="1" applyFill="1" applyBorder="1" applyAlignment="1" applyProtection="1">
      <alignment horizontal="center" vertical="center"/>
    </xf>
    <xf numFmtId="180" fontId="14" fillId="5" borderId="39" xfId="26" applyFont="1" applyFill="1" applyBorder="1" applyAlignment="1" applyProtection="1">
      <alignment horizontal="center" vertical="center"/>
    </xf>
    <xf numFmtId="180" fontId="14" fillId="5" borderId="35" xfId="26" applyFont="1" applyFill="1" applyBorder="1" applyAlignment="1" applyProtection="1">
      <alignment horizontal="center" vertical="center"/>
    </xf>
    <xf numFmtId="180" fontId="14" fillId="5" borderId="40" xfId="26" applyFont="1" applyFill="1" applyBorder="1" applyAlignment="1" applyProtection="1">
      <alignment horizontal="center" vertical="center"/>
    </xf>
    <xf numFmtId="180" fontId="14" fillId="5" borderId="21" xfId="26" applyFont="1" applyFill="1" applyBorder="1" applyAlignment="1" applyProtection="1">
      <alignment horizontal="center" vertical="center"/>
    </xf>
    <xf numFmtId="180" fontId="68" fillId="15" borderId="17" xfId="32" applyFont="1" applyFill="1" applyBorder="1" applyAlignment="1">
      <alignment horizontal="center" vertical="center" wrapText="1"/>
    </xf>
    <xf numFmtId="180" fontId="68" fillId="13" borderId="17" xfId="32" applyFont="1" applyFill="1" applyBorder="1" applyAlignment="1">
      <alignment horizontal="center" vertical="center" wrapText="1"/>
    </xf>
    <xf numFmtId="180" fontId="68" fillId="0" borderId="17" xfId="32" applyFont="1" applyBorder="1" applyAlignment="1"/>
    <xf numFmtId="180" fontId="77" fillId="0" borderId="17" xfId="32" applyFont="1" applyFill="1" applyBorder="1" applyAlignment="1">
      <alignment vertical="center" wrapText="1"/>
    </xf>
    <xf numFmtId="180" fontId="52" fillId="0" borderId="17" xfId="32" applyFont="1" applyFill="1" applyBorder="1" applyAlignment="1">
      <alignment vertical="center" wrapText="1"/>
    </xf>
    <xf numFmtId="180" fontId="11" fillId="0" borderId="17" xfId="32" applyFont="1" applyFill="1" applyBorder="1" applyAlignment="1">
      <alignment horizontal="center" vertical="center" wrapText="1"/>
    </xf>
    <xf numFmtId="180" fontId="11" fillId="0" borderId="17" xfId="32" applyFont="1" applyFill="1" applyBorder="1" applyAlignment="1">
      <alignment horizontal="center" vertical="center"/>
    </xf>
    <xf numFmtId="180" fontId="82" fillId="0" borderId="17" xfId="9" applyNumberFormat="1" applyFont="1" applyFill="1" applyBorder="1" applyAlignment="1">
      <alignment horizontal="center" vertical="center" wrapText="1"/>
    </xf>
    <xf numFmtId="180" fontId="44" fillId="0" borderId="17" xfId="9" applyNumberFormat="1" applyFont="1" applyFill="1" applyBorder="1" applyAlignment="1">
      <alignment horizontal="center" vertical="center" wrapText="1"/>
    </xf>
    <xf numFmtId="180" fontId="77" fillId="10" borderId="17" xfId="32" applyFont="1" applyFill="1" applyBorder="1" applyAlignment="1">
      <alignment vertical="center" wrapText="1"/>
    </xf>
    <xf numFmtId="180" fontId="52" fillId="10" borderId="17" xfId="32" applyFont="1" applyFill="1" applyBorder="1" applyAlignment="1">
      <alignment vertical="center" wrapText="1"/>
    </xf>
    <xf numFmtId="180" fontId="64" fillId="0" borderId="17" xfId="32" applyFont="1" applyFill="1" applyBorder="1" applyAlignment="1">
      <alignment horizontal="center" vertical="center" wrapText="1"/>
    </xf>
    <xf numFmtId="180" fontId="77" fillId="10" borderId="84" xfId="32" applyFont="1" applyFill="1" applyBorder="1" applyAlignment="1">
      <alignment vertical="center" wrapText="1"/>
    </xf>
    <xf numFmtId="180" fontId="52" fillId="10" borderId="77" xfId="32" applyFont="1" applyFill="1" applyBorder="1" applyAlignment="1">
      <alignment vertical="center" wrapText="1"/>
    </xf>
    <xf numFmtId="180" fontId="3" fillId="10" borderId="77" xfId="32" applyFill="1" applyBorder="1" applyAlignment="1">
      <alignment vertical="center" wrapText="1"/>
    </xf>
    <xf numFmtId="180" fontId="3" fillId="10" borderId="94" xfId="32" applyFill="1" applyBorder="1" applyAlignment="1">
      <alignment vertical="center" wrapText="1"/>
    </xf>
    <xf numFmtId="180" fontId="44" fillId="0" borderId="84" xfId="32" applyFont="1" applyBorder="1" applyAlignment="1">
      <alignment horizontal="center" vertical="center" wrapText="1"/>
    </xf>
    <xf numFmtId="180" fontId="44" fillId="0" borderId="94" xfId="32" applyFont="1" applyBorder="1" applyAlignment="1">
      <alignment horizontal="center" vertical="center" wrapText="1"/>
    </xf>
    <xf numFmtId="180" fontId="52" fillId="0" borderId="17" xfId="32" applyFont="1" applyFill="1" applyBorder="1" applyAlignment="1">
      <alignment horizontal="center" vertical="center" wrapText="1"/>
    </xf>
    <xf numFmtId="180" fontId="3" fillId="0" borderId="84" xfId="32" applyBorder="1" applyAlignment="1">
      <alignment horizontal="center" vertical="center" wrapText="1"/>
    </xf>
    <xf numFmtId="180" fontId="3" fillId="0" borderId="77" xfId="32" applyBorder="1" applyAlignment="1">
      <alignment horizontal="center" vertical="center" wrapText="1"/>
    </xf>
    <xf numFmtId="180" fontId="3" fillId="0" borderId="94" xfId="32" applyBorder="1" applyAlignment="1">
      <alignment horizontal="center" vertical="center" wrapText="1"/>
    </xf>
    <xf numFmtId="180" fontId="80" fillId="0" borderId="17" xfId="32" applyFont="1" applyFill="1" applyBorder="1" applyAlignment="1">
      <alignment vertical="center" wrapText="1"/>
    </xf>
    <xf numFmtId="180" fontId="50" fillId="0" borderId="84" xfId="32" applyFont="1" applyFill="1" applyBorder="1" applyAlignment="1">
      <alignment horizontal="center" vertical="center" wrapText="1"/>
    </xf>
    <xf numFmtId="180" fontId="11" fillId="0" borderId="77" xfId="32" applyFont="1" applyFill="1" applyBorder="1" applyAlignment="1">
      <alignment horizontal="center" vertical="center" wrapText="1"/>
    </xf>
    <xf numFmtId="180" fontId="3" fillId="0" borderId="77" xfId="32" applyBorder="1" applyAlignment="1">
      <alignment vertical="center" wrapText="1"/>
    </xf>
    <xf numFmtId="180" fontId="3" fillId="0" borderId="94" xfId="32" applyBorder="1" applyAlignment="1">
      <alignment vertical="center" wrapText="1"/>
    </xf>
    <xf numFmtId="180" fontId="72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/>
    </xf>
    <xf numFmtId="180" fontId="52" fillId="0" borderId="94" xfId="32" applyFont="1" applyBorder="1" applyAlignment="1">
      <alignment horizontal="center" vertical="center"/>
    </xf>
    <xf numFmtId="180" fontId="68" fillId="18" borderId="17" xfId="32" applyFont="1" applyFill="1" applyBorder="1" applyAlignment="1">
      <alignment horizontal="center" vertical="center"/>
    </xf>
    <xf numFmtId="180" fontId="52" fillId="0" borderId="17" xfId="32" applyNumberFormat="1" applyFont="1" applyFill="1" applyBorder="1" applyAlignment="1">
      <alignment horizontal="center" vertical="center"/>
    </xf>
    <xf numFmtId="180" fontId="82" fillId="0" borderId="17" xfId="32" applyNumberFormat="1" applyFont="1" applyFill="1" applyBorder="1" applyAlignment="1">
      <alignment horizontal="center" vertical="center"/>
    </xf>
    <xf numFmtId="180" fontId="44" fillId="0" borderId="17" xfId="32" applyNumberFormat="1" applyFont="1" applyFill="1" applyBorder="1" applyAlignment="1">
      <alignment horizontal="center" vertical="center"/>
    </xf>
    <xf numFmtId="180" fontId="52" fillId="0" borderId="17" xfId="32" applyFont="1" applyFill="1" applyBorder="1" applyAlignment="1">
      <alignment horizontal="left" vertical="center" wrapText="1"/>
    </xf>
    <xf numFmtId="180" fontId="52" fillId="0" borderId="84" xfId="32" applyNumberFormat="1" applyFont="1" applyFill="1" applyBorder="1" applyAlignment="1">
      <alignment horizontal="center"/>
    </xf>
    <xf numFmtId="180" fontId="52" fillId="0" borderId="77" xfId="32" applyNumberFormat="1" applyFont="1" applyFill="1" applyBorder="1" applyAlignment="1">
      <alignment horizontal="center"/>
    </xf>
    <xf numFmtId="180" fontId="52" fillId="0" borderId="94" xfId="32" applyNumberFormat="1" applyFont="1" applyFill="1" applyBorder="1" applyAlignment="1">
      <alignment horizontal="center"/>
    </xf>
    <xf numFmtId="180" fontId="11" fillId="0" borderId="17" xfId="32" applyNumberFormat="1" applyFont="1" applyFill="1" applyBorder="1" applyAlignment="1">
      <alignment horizontal="center" vertical="center" wrapText="1"/>
    </xf>
    <xf numFmtId="180" fontId="3" fillId="0" borderId="94" xfId="32" applyBorder="1" applyAlignment="1">
      <alignment horizontal="center"/>
    </xf>
    <xf numFmtId="180" fontId="89" fillId="0" borderId="84" xfId="32" applyFont="1" applyBorder="1" applyAlignment="1">
      <alignment horizontal="center" vertical="center"/>
    </xf>
    <xf numFmtId="180" fontId="42" fillId="0" borderId="94" xfId="32" applyFont="1" applyBorder="1" applyAlignment="1">
      <alignment horizontal="center" vertical="center"/>
    </xf>
    <xf numFmtId="180" fontId="89" fillId="19" borderId="84" xfId="32" applyFont="1" applyFill="1" applyBorder="1" applyAlignment="1">
      <alignment horizontal="center" vertical="center"/>
    </xf>
    <xf numFmtId="180" fontId="42" fillId="19" borderId="94" xfId="32" applyFont="1" applyFill="1" applyBorder="1" applyAlignment="1">
      <alignment horizontal="center" vertical="center"/>
    </xf>
    <xf numFmtId="180" fontId="72" fillId="0" borderId="84" xfId="32" applyFont="1" applyBorder="1" applyAlignment="1">
      <alignment horizontal="center" vertical="center"/>
    </xf>
    <xf numFmtId="180" fontId="3" fillId="0" borderId="77" xfId="32" applyBorder="1" applyAlignment="1">
      <alignment horizontal="center" vertical="center"/>
    </xf>
    <xf numFmtId="180" fontId="3" fillId="0" borderId="94" xfId="32" applyBorder="1" applyAlignment="1">
      <alignment horizontal="center" vertical="center"/>
    </xf>
    <xf numFmtId="180" fontId="83" fillId="0" borderId="84" xfId="32" applyFont="1" applyBorder="1" applyAlignment="1">
      <alignment horizontal="center" vertical="center" wrapText="1"/>
    </xf>
    <xf numFmtId="180" fontId="88" fillId="0" borderId="77" xfId="32" applyFont="1" applyBorder="1" applyAlignment="1">
      <alignment horizontal="center" vertical="center"/>
    </xf>
    <xf numFmtId="180" fontId="88" fillId="0" borderId="94" xfId="32" applyFont="1" applyBorder="1" applyAlignment="1">
      <alignment horizontal="center" vertical="center"/>
    </xf>
    <xf numFmtId="180" fontId="72" fillId="0" borderId="17" xfId="32" applyNumberFormat="1" applyFont="1" applyFill="1" applyBorder="1" applyAlignment="1">
      <alignment horizontal="center" vertical="center"/>
    </xf>
    <xf numFmtId="180" fontId="52" fillId="0" borderId="84" xfId="32" applyFont="1" applyFill="1" applyBorder="1" applyAlignment="1">
      <alignment horizontal="center"/>
    </xf>
    <xf numFmtId="180" fontId="52" fillId="0" borderId="77" xfId="32" applyFont="1" applyFill="1" applyBorder="1" applyAlignment="1">
      <alignment horizontal="center"/>
    </xf>
    <xf numFmtId="180" fontId="52" fillId="0" borderId="94" xfId="32" applyFont="1" applyFill="1" applyBorder="1" applyAlignment="1">
      <alignment horizontal="center"/>
    </xf>
    <xf numFmtId="180" fontId="90" fillId="0" borderId="84" xfId="32" applyFont="1" applyBorder="1" applyAlignment="1">
      <alignment horizontal="center" vertical="center" wrapText="1"/>
    </xf>
    <xf numFmtId="180" fontId="52" fillId="0" borderId="77" xfId="32" applyFont="1" applyBorder="1" applyAlignment="1">
      <alignment horizontal="center" vertical="center" wrapText="1"/>
    </xf>
    <xf numFmtId="180" fontId="52" fillId="0" borderId="94" xfId="32" applyFont="1" applyBorder="1" applyAlignment="1">
      <alignment horizontal="center" vertical="center" wrapText="1"/>
    </xf>
    <xf numFmtId="180" fontId="71" fillId="0" borderId="17" xfId="32" applyFont="1" applyFill="1" applyBorder="1" applyAlignment="1">
      <alignment horizontal="center" vertical="center" wrapText="1"/>
    </xf>
    <xf numFmtId="180" fontId="68" fillId="13" borderId="84" xfId="32" applyFont="1" applyFill="1" applyBorder="1" applyAlignment="1">
      <alignment horizontal="center" vertical="center" wrapText="1"/>
    </xf>
    <xf numFmtId="180" fontId="68" fillId="13" borderId="94" xfId="32" applyFont="1" applyFill="1" applyBorder="1" applyAlignment="1">
      <alignment horizontal="center" vertical="center" wrapText="1"/>
    </xf>
    <xf numFmtId="180" fontId="69" fillId="13" borderId="84" xfId="32" applyFont="1" applyFill="1" applyBorder="1" applyAlignment="1">
      <alignment horizontal="center" vertical="center" wrapText="1"/>
    </xf>
    <xf numFmtId="180" fontId="68" fillId="17" borderId="17" xfId="32" applyFont="1" applyFill="1" applyBorder="1" applyAlignment="1">
      <alignment horizontal="center" vertical="center" wrapText="1"/>
    </xf>
    <xf numFmtId="180" fontId="72" fillId="0" borderId="17" xfId="32" applyFont="1" applyFill="1" applyBorder="1" applyAlignment="1">
      <alignment horizontal="center" vertical="center" wrapText="1"/>
    </xf>
    <xf numFmtId="180" fontId="68" fillId="16" borderId="17" xfId="32" applyFont="1" applyFill="1" applyBorder="1" applyAlignment="1">
      <alignment horizontal="center" vertical="center"/>
    </xf>
    <xf numFmtId="180" fontId="68" fillId="16" borderId="84" xfId="32" applyFont="1" applyFill="1" applyBorder="1" applyAlignment="1">
      <alignment horizontal="center" vertical="center"/>
    </xf>
    <xf numFmtId="180" fontId="68" fillId="16" borderId="77" xfId="32" applyFont="1" applyFill="1" applyBorder="1" applyAlignment="1">
      <alignment horizontal="center" vertical="center"/>
    </xf>
    <xf numFmtId="180" fontId="68" fillId="16" borderId="94" xfId="32" applyFont="1" applyFill="1" applyBorder="1" applyAlignment="1">
      <alignment horizontal="center" vertical="center"/>
    </xf>
    <xf numFmtId="180" fontId="68" fillId="21" borderId="17" xfId="32" applyFont="1" applyFill="1" applyBorder="1" applyAlignment="1">
      <alignment horizontal="center" vertical="center"/>
    </xf>
    <xf numFmtId="180" fontId="3" fillId="0" borderId="17" xfId="32" applyBorder="1" applyAlignment="1"/>
    <xf numFmtId="49" fontId="52" fillId="0" borderId="17" xfId="32" applyNumberFormat="1" applyFont="1" applyFill="1" applyBorder="1" applyAlignment="1">
      <alignment horizontal="center" vertical="center" wrapText="1"/>
    </xf>
    <xf numFmtId="49" fontId="52" fillId="0" borderId="68" xfId="32" applyNumberFormat="1" applyFont="1" applyFill="1" applyBorder="1" applyAlignment="1">
      <alignment horizontal="center" vertical="center" wrapText="1"/>
    </xf>
    <xf numFmtId="49" fontId="52" fillId="0" borderId="69" xfId="32" applyNumberFormat="1" applyFont="1" applyFill="1" applyBorder="1" applyAlignment="1">
      <alignment horizontal="center" vertical="center" wrapText="1"/>
    </xf>
    <xf numFmtId="49" fontId="76" fillId="0" borderId="93" xfId="32" applyNumberFormat="1" applyFont="1" applyFill="1" applyBorder="1" applyAlignment="1">
      <alignment horizontal="center" vertical="center" wrapText="1"/>
    </xf>
    <xf numFmtId="49" fontId="76" fillId="0" borderId="89" xfId="32" applyNumberFormat="1" applyFont="1" applyFill="1" applyBorder="1" applyAlignment="1">
      <alignment horizontal="center" vertical="center" wrapText="1"/>
    </xf>
    <xf numFmtId="49" fontId="76" fillId="0" borderId="4" xfId="32" applyNumberFormat="1" applyFont="1" applyFill="1" applyBorder="1" applyAlignment="1">
      <alignment horizontal="center" vertical="center" wrapText="1"/>
    </xf>
    <xf numFmtId="49" fontId="76" fillId="0" borderId="2" xfId="32" applyNumberFormat="1" applyFont="1" applyFill="1" applyBorder="1" applyAlignment="1">
      <alignment horizontal="center" vertical="center" wrapText="1"/>
    </xf>
    <xf numFmtId="49" fontId="76" fillId="0" borderId="6" xfId="32" applyNumberFormat="1" applyFont="1" applyFill="1" applyBorder="1" applyAlignment="1">
      <alignment horizontal="center" vertical="center" wrapText="1"/>
    </xf>
    <xf numFmtId="49" fontId="76" fillId="0" borderId="5" xfId="32" applyNumberFormat="1" applyFont="1" applyFill="1" applyBorder="1" applyAlignment="1">
      <alignment horizontal="center" vertical="center" wrapText="1"/>
    </xf>
    <xf numFmtId="49" fontId="76" fillId="0" borderId="80" xfId="32" applyNumberFormat="1" applyFont="1" applyFill="1" applyBorder="1" applyAlignment="1">
      <alignment horizontal="center" vertical="center" wrapText="1"/>
    </xf>
    <xf numFmtId="49" fontId="76" fillId="0" borderId="81" xfId="32" applyNumberFormat="1" applyFont="1" applyFill="1" applyBorder="1" applyAlignment="1">
      <alignment horizontal="center" vertical="center" wrapText="1"/>
    </xf>
    <xf numFmtId="49" fontId="76" fillId="0" borderId="17" xfId="32" applyNumberFormat="1" applyFont="1" applyFill="1" applyBorder="1" applyAlignment="1">
      <alignment horizontal="center" vertical="center" wrapText="1"/>
    </xf>
    <xf numFmtId="49" fontId="52" fillId="0" borderId="92" xfId="32" applyNumberFormat="1" applyFont="1" applyFill="1" applyBorder="1" applyAlignment="1">
      <alignment horizontal="center" vertical="center" wrapText="1"/>
    </xf>
    <xf numFmtId="180" fontId="68" fillId="0" borderId="64" xfId="32" applyFont="1" applyBorder="1" applyAlignment="1">
      <alignment horizontal="center" vertical="center"/>
    </xf>
    <xf numFmtId="180" fontId="68" fillId="0" borderId="64" xfId="9" applyNumberFormat="1" applyFont="1" applyFill="1" applyBorder="1" applyAlignment="1">
      <alignment horizontal="center" vertical="center" wrapText="1"/>
    </xf>
    <xf numFmtId="180" fontId="68" fillId="0" borderId="58" xfId="9" applyNumberFormat="1" applyFont="1" applyFill="1" applyBorder="1" applyAlignment="1">
      <alignment horizontal="center" vertical="center" wrapText="1"/>
    </xf>
    <xf numFmtId="180" fontId="93" fillId="0" borderId="18" xfId="32" applyFont="1" applyBorder="1" applyAlignment="1">
      <alignment horizontal="center" vertical="center"/>
    </xf>
    <xf numFmtId="180" fontId="3" fillId="0" borderId="1" xfId="32" applyBorder="1" applyAlignment="1">
      <alignment horizontal="center" vertical="center"/>
    </xf>
    <xf numFmtId="180" fontId="3" fillId="0" borderId="22" xfId="32" applyBorder="1" applyAlignment="1">
      <alignment horizontal="center" vertical="center"/>
    </xf>
    <xf numFmtId="180" fontId="11" fillId="0" borderId="18" xfId="6" applyFont="1" applyBorder="1" applyAlignment="1">
      <alignment horizontal="center" vertical="center"/>
    </xf>
    <xf numFmtId="180" fontId="11" fillId="0" borderId="1" xfId="6" applyFont="1" applyBorder="1" applyAlignment="1">
      <alignment horizontal="center" vertical="center"/>
    </xf>
    <xf numFmtId="180" fontId="11" fillId="0" borderId="22" xfId="6" applyFont="1" applyBorder="1" applyAlignment="1">
      <alignment horizontal="center" vertical="center"/>
    </xf>
    <xf numFmtId="180" fontId="18" fillId="0" borderId="18" xfId="6" applyFont="1" applyBorder="1" applyAlignment="1">
      <alignment horizontal="center" vertical="center" wrapText="1"/>
    </xf>
    <xf numFmtId="180" fontId="18" fillId="0" borderId="1" xfId="6" applyFont="1" applyBorder="1" applyAlignment="1">
      <alignment horizontal="center" vertical="center" wrapText="1"/>
    </xf>
    <xf numFmtId="180" fontId="18" fillId="0" borderId="22" xfId="6" applyFont="1" applyBorder="1" applyAlignment="1">
      <alignment horizontal="center" vertical="center" wrapText="1"/>
    </xf>
    <xf numFmtId="180" fontId="15" fillId="0" borderId="47" xfId="6" applyFont="1" applyFill="1" applyBorder="1" applyAlignment="1">
      <alignment horizontal="center" vertical="center"/>
    </xf>
    <xf numFmtId="180" fontId="15" fillId="0" borderId="25" xfId="6" applyFont="1" applyFill="1" applyBorder="1" applyAlignment="1">
      <alignment horizontal="center" vertical="center"/>
    </xf>
    <xf numFmtId="180" fontId="15" fillId="0" borderId="31" xfId="6" applyFont="1" applyFill="1" applyBorder="1" applyAlignment="1">
      <alignment horizontal="center" vertical="center"/>
    </xf>
    <xf numFmtId="180" fontId="15" fillId="7" borderId="24" xfId="6" applyFont="1" applyFill="1" applyBorder="1" applyAlignment="1">
      <alignment horizontal="center" vertical="center"/>
    </xf>
    <xf numFmtId="180" fontId="15" fillId="7" borderId="25" xfId="6" applyFont="1" applyFill="1" applyBorder="1" applyAlignment="1">
      <alignment horizontal="center" vertical="center"/>
    </xf>
    <xf numFmtId="180" fontId="15" fillId="0" borderId="48" xfId="6" applyFont="1" applyFill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 wrapText="1"/>
    </xf>
    <xf numFmtId="14" fontId="15" fillId="7" borderId="27" xfId="6" applyNumberFormat="1" applyFont="1" applyFill="1" applyBorder="1" applyAlignment="1">
      <alignment horizontal="center" vertical="center" wrapText="1"/>
    </xf>
    <xf numFmtId="14" fontId="15" fillId="7" borderId="44" xfId="6" applyNumberFormat="1" applyFont="1" applyFill="1" applyBorder="1" applyAlignment="1">
      <alignment horizontal="center" vertical="center" wrapText="1"/>
    </xf>
    <xf numFmtId="180" fontId="15" fillId="0" borderId="43" xfId="6" applyFont="1" applyFill="1" applyBorder="1" applyAlignment="1">
      <alignment horizontal="center" vertical="center"/>
    </xf>
    <xf numFmtId="180" fontId="15" fillId="0" borderId="27" xfId="6" applyFont="1" applyFill="1" applyBorder="1" applyAlignment="1">
      <alignment horizontal="center" vertical="center"/>
    </xf>
    <xf numFmtId="180" fontId="15" fillId="0" borderId="28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/>
    </xf>
    <xf numFmtId="180" fontId="15" fillId="7" borderId="27" xfId="6" applyFont="1" applyFill="1" applyBorder="1" applyAlignment="1">
      <alignment horizontal="center" vertical="center"/>
    </xf>
    <xf numFmtId="180" fontId="15" fillId="7" borderId="28" xfId="6" applyFont="1" applyFill="1" applyBorder="1" applyAlignment="1">
      <alignment horizontal="center" vertical="center"/>
    </xf>
    <xf numFmtId="180" fontId="15" fillId="0" borderId="29" xfId="6" applyFont="1" applyFill="1" applyBorder="1" applyAlignment="1">
      <alignment horizontal="center" vertical="center"/>
    </xf>
    <xf numFmtId="180" fontId="15" fillId="7" borderId="26" xfId="6" applyFont="1" applyFill="1" applyBorder="1" applyAlignment="1">
      <alignment horizontal="center" vertical="center" wrapText="1"/>
    </xf>
    <xf numFmtId="180" fontId="15" fillId="7" borderId="27" xfId="6" applyFont="1" applyFill="1" applyBorder="1" applyAlignment="1">
      <alignment horizontal="center" vertical="center" wrapText="1"/>
    </xf>
    <xf numFmtId="180" fontId="15" fillId="7" borderId="28" xfId="6" applyFont="1" applyFill="1" applyBorder="1" applyAlignment="1">
      <alignment horizontal="center" vertical="center" wrapText="1"/>
    </xf>
    <xf numFmtId="14" fontId="15" fillId="0" borderId="26" xfId="6" applyNumberFormat="1" applyFont="1" applyFill="1" applyBorder="1" applyAlignment="1">
      <alignment horizontal="center" vertical="center"/>
    </xf>
    <xf numFmtId="14" fontId="15" fillId="0" borderId="27" xfId="6" applyNumberFormat="1" applyFont="1" applyFill="1" applyBorder="1" applyAlignment="1">
      <alignment horizontal="center" vertical="center"/>
    </xf>
    <xf numFmtId="14" fontId="15" fillId="0" borderId="44" xfId="6" applyNumberFormat="1" applyFont="1" applyFill="1" applyBorder="1" applyAlignment="1">
      <alignment horizontal="center" vertical="center"/>
    </xf>
    <xf numFmtId="180" fontId="15" fillId="0" borderId="43" xfId="6" applyFont="1" applyBorder="1" applyAlignment="1">
      <alignment horizontal="center" vertical="center"/>
    </xf>
    <xf numFmtId="180" fontId="15" fillId="0" borderId="27" xfId="6" applyFont="1" applyBorder="1" applyAlignment="1">
      <alignment horizontal="center" vertical="center"/>
    </xf>
    <xf numFmtId="180" fontId="15" fillId="0" borderId="28" xfId="6" applyFont="1" applyBorder="1" applyAlignment="1">
      <alignment horizontal="center" vertical="center"/>
    </xf>
    <xf numFmtId="180" fontId="15" fillId="7" borderId="26" xfId="6" quotePrefix="1" applyFont="1" applyFill="1" applyBorder="1" applyAlignment="1">
      <alignment horizontal="center" vertical="center"/>
    </xf>
    <xf numFmtId="180" fontId="15" fillId="7" borderId="27" xfId="6" quotePrefix="1" applyFont="1" applyFill="1" applyBorder="1" applyAlignment="1">
      <alignment horizontal="center" vertical="center"/>
    </xf>
    <xf numFmtId="180" fontId="15" fillId="7" borderId="28" xfId="6" quotePrefix="1" applyFont="1" applyFill="1" applyBorder="1" applyAlignment="1">
      <alignment horizontal="center" vertical="center"/>
    </xf>
    <xf numFmtId="180" fontId="15" fillId="0" borderId="29" xfId="6" applyFont="1" applyBorder="1" applyAlignment="1">
      <alignment horizontal="center" vertical="center"/>
    </xf>
    <xf numFmtId="14" fontId="15" fillId="7" borderId="26" xfId="6" applyNumberFormat="1" applyFont="1" applyFill="1" applyBorder="1" applyAlignment="1">
      <alignment horizontal="center" vertical="center"/>
    </xf>
    <xf numFmtId="14" fontId="15" fillId="7" borderId="27" xfId="6" applyNumberFormat="1" applyFont="1" applyFill="1" applyBorder="1" applyAlignment="1">
      <alignment horizontal="center" vertical="center"/>
    </xf>
    <xf numFmtId="14" fontId="15" fillId="7" borderId="44" xfId="6" applyNumberFormat="1" applyFont="1" applyFill="1" applyBorder="1" applyAlignment="1">
      <alignment horizontal="center" vertical="center"/>
    </xf>
    <xf numFmtId="180" fontId="15" fillId="5" borderId="26" xfId="6" applyFont="1" applyFill="1" applyBorder="1" applyAlignment="1">
      <alignment horizontal="left" vertical="center" wrapText="1"/>
    </xf>
    <xf numFmtId="180" fontId="15" fillId="5" borderId="27" xfId="6" applyFont="1" applyFill="1" applyBorder="1" applyAlignment="1">
      <alignment horizontal="left" vertical="center" wrapText="1"/>
    </xf>
    <xf numFmtId="180" fontId="15" fillId="5" borderId="28" xfId="6" applyFont="1" applyFill="1" applyBorder="1" applyAlignment="1">
      <alignment horizontal="left" vertical="center" wrapText="1"/>
    </xf>
    <xf numFmtId="180" fontId="15" fillId="0" borderId="45" xfId="6" applyFont="1" applyBorder="1" applyAlignment="1">
      <alignment horizontal="center" vertical="center"/>
    </xf>
    <xf numFmtId="180" fontId="15" fillId="0" borderId="30" xfId="6" applyFont="1" applyBorder="1" applyAlignment="1">
      <alignment horizontal="center" vertical="center"/>
    </xf>
    <xf numFmtId="180" fontId="15" fillId="0" borderId="46" xfId="6" applyFont="1" applyBorder="1" applyAlignment="1">
      <alignment horizontal="center" vertical="center"/>
    </xf>
    <xf numFmtId="180" fontId="15" fillId="7" borderId="23" xfId="6" applyFont="1" applyFill="1" applyBorder="1" applyAlignment="1">
      <alignment horizontal="center" vertical="center"/>
    </xf>
    <xf numFmtId="180" fontId="15" fillId="7" borderId="20" xfId="6" applyFont="1" applyFill="1" applyBorder="1" applyAlignment="1">
      <alignment horizontal="center" vertical="center"/>
    </xf>
    <xf numFmtId="180" fontId="15" fillId="7" borderId="21" xfId="6" applyFont="1" applyFill="1" applyBorder="1" applyAlignment="1">
      <alignment horizontal="center" vertical="center"/>
    </xf>
    <xf numFmtId="49" fontId="15" fillId="7" borderId="29" xfId="6" applyNumberFormat="1" applyFont="1" applyFill="1" applyBorder="1" applyAlignment="1">
      <alignment horizontal="center" vertical="center" wrapText="1"/>
    </xf>
    <xf numFmtId="180" fontId="15" fillId="5" borderId="26" xfId="6" applyFont="1" applyFill="1" applyBorder="1" applyAlignment="1">
      <alignment horizontal="center" vertical="center" wrapText="1"/>
    </xf>
    <xf numFmtId="180" fontId="15" fillId="5" borderId="27" xfId="6" applyFont="1" applyFill="1" applyBorder="1" applyAlignment="1">
      <alignment horizontal="center" vertical="center" wrapText="1"/>
    </xf>
    <xf numFmtId="180" fontId="15" fillId="5" borderId="29" xfId="6" applyFont="1" applyFill="1" applyBorder="1" applyAlignment="1">
      <alignment horizontal="center" vertical="center" wrapText="1"/>
    </xf>
    <xf numFmtId="180" fontId="15" fillId="7" borderId="29" xfId="6" applyFont="1" applyFill="1" applyBorder="1" applyAlignment="1">
      <alignment horizontal="center" vertical="center" wrapText="1"/>
    </xf>
    <xf numFmtId="180" fontId="45" fillId="5" borderId="26" xfId="6" applyFont="1" applyFill="1" applyBorder="1" applyAlignment="1">
      <alignment horizontal="left" vertical="center" wrapText="1"/>
    </xf>
    <xf numFmtId="180" fontId="45" fillId="5" borderId="27" xfId="6" applyFont="1" applyFill="1" applyBorder="1" applyAlignment="1">
      <alignment horizontal="left" vertical="center" wrapText="1"/>
    </xf>
    <xf numFmtId="180" fontId="45" fillId="5" borderId="28" xfId="6" applyFont="1" applyFill="1" applyBorder="1" applyAlignment="1">
      <alignment horizontal="left" vertical="center" wrapText="1"/>
    </xf>
    <xf numFmtId="180" fontId="19" fillId="0" borderId="0" xfId="6" applyFont="1" applyAlignment="1">
      <alignment horizontal="center" vertical="center"/>
    </xf>
    <xf numFmtId="180" fontId="19" fillId="0" borderId="3" xfId="6" applyFont="1" applyBorder="1" applyAlignment="1">
      <alignment horizontal="center" vertical="center"/>
    </xf>
    <xf numFmtId="178" fontId="33" fillId="0" borderId="3" xfId="2" applyNumberFormat="1" applyFont="1" applyFill="1" applyBorder="1" applyAlignment="1" applyProtection="1">
      <alignment horizontal="center"/>
    </xf>
    <xf numFmtId="178" fontId="33" fillId="0" borderId="2" xfId="2" applyNumberFormat="1" applyFont="1" applyFill="1" applyBorder="1" applyAlignment="1" applyProtection="1">
      <alignment horizontal="center"/>
    </xf>
    <xf numFmtId="180" fontId="18" fillId="0" borderId="0" xfId="2" applyNumberFormat="1" applyFont="1" applyFill="1" applyBorder="1" applyAlignment="1" applyProtection="1">
      <alignment horizontal="center"/>
    </xf>
    <xf numFmtId="180" fontId="33" fillId="0" borderId="17" xfId="6" applyFont="1" applyBorder="1" applyAlignment="1">
      <alignment horizontal="center" vertical="center"/>
    </xf>
    <xf numFmtId="180" fontId="35" fillId="0" borderId="4" xfId="2" applyNumberFormat="1" applyFont="1" applyBorder="1" applyAlignment="1" applyProtection="1">
      <alignment horizontal="center"/>
    </xf>
    <xf numFmtId="180" fontId="35" fillId="0" borderId="3" xfId="2" applyNumberFormat="1" applyFont="1" applyBorder="1" applyAlignment="1" applyProtection="1">
      <alignment horizontal="center"/>
    </xf>
    <xf numFmtId="180" fontId="35" fillId="0" borderId="2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center" wrapText="1"/>
    </xf>
    <xf numFmtId="180" fontId="11" fillId="0" borderId="8" xfId="2" applyNumberFormat="1" applyFont="1" applyBorder="1" applyAlignment="1" applyProtection="1">
      <alignment horizontal="center" vertical="center" wrapText="1"/>
    </xf>
    <xf numFmtId="180" fontId="11" fillId="0" borderId="7" xfId="2" applyNumberFormat="1" applyFont="1" applyBorder="1" applyAlignment="1" applyProtection="1">
      <alignment horizontal="center" vertical="center" wrapText="1"/>
    </xf>
    <xf numFmtId="180" fontId="11" fillId="0" borderId="6" xfId="2" applyNumberFormat="1" applyFont="1" applyBorder="1" applyAlignment="1" applyProtection="1">
      <alignment horizontal="center" vertical="center" wrapText="1"/>
    </xf>
    <xf numFmtId="180" fontId="11" fillId="0" borderId="0" xfId="2" applyNumberFormat="1" applyFont="1" applyBorder="1" applyAlignment="1" applyProtection="1">
      <alignment horizontal="center" vertical="center" wrapText="1"/>
    </xf>
    <xf numFmtId="180" fontId="11" fillId="0" borderId="5" xfId="2" applyNumberFormat="1" applyFont="1" applyBorder="1" applyAlignment="1" applyProtection="1">
      <alignment horizontal="center" vertical="center" wrapText="1"/>
    </xf>
    <xf numFmtId="180" fontId="11" fillId="0" borderId="4" xfId="2" applyNumberFormat="1" applyFont="1" applyBorder="1" applyAlignment="1" applyProtection="1">
      <alignment horizontal="center" vertical="center" wrapText="1"/>
    </xf>
    <xf numFmtId="180" fontId="11" fillId="0" borderId="3" xfId="2" applyNumberFormat="1" applyFont="1" applyBorder="1" applyAlignment="1" applyProtection="1">
      <alignment horizontal="center" vertical="center" wrapText="1"/>
    </xf>
    <xf numFmtId="180" fontId="11" fillId="0" borderId="2" xfId="2" applyNumberFormat="1" applyFont="1" applyBorder="1" applyAlignment="1" applyProtection="1">
      <alignment horizontal="center" vertical="center" wrapText="1"/>
    </xf>
    <xf numFmtId="180" fontId="35" fillId="0" borderId="6" xfId="2" applyNumberFormat="1" applyFont="1" applyBorder="1" applyAlignment="1" applyProtection="1">
      <alignment horizontal="center"/>
    </xf>
    <xf numFmtId="180" fontId="35" fillId="0" borderId="0" xfId="2" applyNumberFormat="1" applyFont="1" applyBorder="1" applyAlignment="1" applyProtection="1">
      <alignment horizontal="center"/>
    </xf>
    <xf numFmtId="180" fontId="35" fillId="0" borderId="5" xfId="2" applyNumberFormat="1" applyFont="1" applyBorder="1" applyAlignment="1" applyProtection="1">
      <alignment horizontal="center"/>
    </xf>
    <xf numFmtId="180" fontId="11" fillId="0" borderId="9" xfId="2" applyNumberFormat="1" applyFont="1" applyBorder="1" applyAlignment="1" applyProtection="1">
      <alignment horizontal="center" vertical="top" wrapText="1"/>
    </xf>
    <xf numFmtId="180" fontId="11" fillId="0" borderId="8" xfId="2" applyNumberFormat="1" applyFont="1" applyBorder="1" applyAlignment="1" applyProtection="1">
      <alignment horizontal="center" vertical="top" wrapText="1"/>
    </xf>
    <xf numFmtId="180" fontId="11" fillId="0" borderId="7" xfId="2" applyNumberFormat="1" applyFont="1" applyBorder="1" applyAlignment="1" applyProtection="1">
      <alignment horizontal="center" vertical="top" wrapText="1"/>
    </xf>
    <xf numFmtId="180" fontId="11" fillId="0" borderId="6" xfId="2" applyNumberFormat="1" applyFont="1" applyBorder="1" applyAlignment="1" applyProtection="1">
      <alignment horizontal="center" vertical="top" wrapText="1"/>
    </xf>
    <xf numFmtId="180" fontId="11" fillId="0" borderId="0" xfId="2" applyNumberFormat="1" applyFont="1" applyBorder="1" applyAlignment="1" applyProtection="1">
      <alignment horizontal="center" vertical="top" wrapText="1"/>
    </xf>
    <xf numFmtId="180" fontId="11" fillId="0" borderId="5" xfId="2" applyNumberFormat="1" applyFont="1" applyBorder="1" applyAlignment="1" applyProtection="1">
      <alignment horizontal="center" vertical="top" wrapText="1"/>
    </xf>
    <xf numFmtId="180" fontId="11" fillId="0" borderId="4" xfId="2" applyNumberFormat="1" applyFont="1" applyBorder="1" applyAlignment="1" applyProtection="1">
      <alignment horizontal="center" vertical="top" wrapText="1"/>
    </xf>
    <xf numFmtId="180" fontId="11" fillId="0" borderId="3" xfId="2" applyNumberFormat="1" applyFont="1" applyBorder="1" applyAlignment="1" applyProtection="1">
      <alignment horizontal="center" vertical="top" wrapText="1"/>
    </xf>
    <xf numFmtId="180" fontId="11" fillId="0" borderId="2" xfId="2" applyNumberFormat="1" applyFont="1" applyBorder="1" applyAlignment="1" applyProtection="1">
      <alignment horizontal="center" vertical="top" wrapText="1"/>
    </xf>
    <xf numFmtId="180" fontId="26" fillId="0" borderId="0" xfId="0" applyFont="1" applyAlignment="1">
      <alignment horizontal="center"/>
    </xf>
    <xf numFmtId="180" fontId="0" fillId="0" borderId="0" xfId="0" applyAlignment="1">
      <alignment horizontal="center"/>
    </xf>
    <xf numFmtId="180" fontId="11" fillId="6" borderId="49" xfId="26" applyNumberFormat="1" applyFont="1" applyFill="1" applyBorder="1" applyAlignment="1" applyProtection="1">
      <alignment horizontal="center" vertical="center"/>
      <protection locked="0"/>
    </xf>
    <xf numFmtId="179" fontId="11" fillId="6" borderId="17" xfId="26" applyNumberFormat="1" applyFont="1" applyFill="1" applyBorder="1" applyAlignment="1" applyProtection="1">
      <alignment horizontal="center" vertical="center"/>
      <protection locked="0"/>
    </xf>
    <xf numFmtId="179" fontId="11" fillId="0" borderId="17" xfId="26" applyNumberFormat="1" applyFont="1" applyFill="1" applyBorder="1" applyAlignment="1" applyProtection="1">
      <alignment horizontal="center" vertical="center"/>
      <protection locked="0"/>
    </xf>
  </cellXfs>
  <cellStyles count="37">
    <cellStyle name="0,0_x000d__x000a_NA_x000d__x000a_" xfId="1"/>
    <cellStyle name="0,0_x000d__x000a_NA_x000d__x000a_ 2" xfId="2"/>
    <cellStyle name="0,0_x000d__x000a_NA_x000d__x000a_ 2 2" xfId="3"/>
    <cellStyle name="Comma" xfId="27" builtinId="3"/>
    <cellStyle name="Normal" xfId="0" builtinId="0"/>
    <cellStyle name="Normal 2" xfId="4"/>
    <cellStyle name="Normal 2 2" xfId="5"/>
    <cellStyle name="Normal 2 3" xfId="14"/>
    <cellStyle name="Normal 2 3 2" xfId="19"/>
    <cellStyle name="Normal 3" xfId="13"/>
    <cellStyle name="Normal 3 2" xfId="17"/>
    <cellStyle name="Normal 3 2 2" xfId="20"/>
    <cellStyle name="Normal 3 2 2 2" xfId="23"/>
    <cellStyle name="Normal 4" xfId="16"/>
    <cellStyle name="Normal 4 2" xfId="15"/>
    <cellStyle name="Normal 4 3" xfId="18"/>
    <cellStyle name="Normal 4 3 2" xfId="21"/>
    <cellStyle name="Normal 4 3 2 2" xfId="22"/>
    <cellStyle name="Normal 78" xfId="28"/>
    <cellStyle name="Style 1" xfId="25"/>
    <cellStyle name="常规 10" xfId="29"/>
    <cellStyle name="常规 15" xfId="33"/>
    <cellStyle name="常规 16" xfId="34"/>
    <cellStyle name="常规 2" xfId="6"/>
    <cellStyle name="常规 2 2" xfId="7"/>
    <cellStyle name="常规 2 2 2" xfId="8"/>
    <cellStyle name="常规 2 3" xfId="9"/>
    <cellStyle name="常规 20" xfId="35"/>
    <cellStyle name="常规 22" xfId="36"/>
    <cellStyle name="常规 3" xfId="10"/>
    <cellStyle name="常规 4" xfId="24"/>
    <cellStyle name="常规 5" xfId="26"/>
    <cellStyle name="常规 6" xfId="30"/>
    <cellStyle name="常规 7" xfId="32"/>
    <cellStyle name="常规 8" xfId="11"/>
    <cellStyle name="常规 8 2" xfId="31"/>
    <cellStyle name="样式 1" xfId="12"/>
  </cellStyles>
  <dxfs count="45"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1" tint="0.499984740745262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  <dxf>
      <fill>
        <patternFill>
          <bgColor theme="0" tint="-0.24994659260841701"/>
        </patternFill>
      </fill>
    </dxf>
  </dxfs>
  <tableStyles count="0" defaultTableStyle="TableStyleMedium9" defaultPivotStyle="PivotStyleLight16"/>
  <colors>
    <mruColors>
      <color rgb="FFFF0000"/>
      <color rgb="FF000000"/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NUL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jpeg"/><Relationship Id="rId6" Type="http://schemas.openxmlformats.org/officeDocument/2006/relationships/image" Target="../media/image9.jpeg"/><Relationship Id="rId5" Type="http://schemas.openxmlformats.org/officeDocument/2006/relationships/image" Target="../media/image8.jpeg"/><Relationship Id="rId4" Type="http://schemas.openxmlformats.org/officeDocument/2006/relationships/image" Target="../media/image7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openxmlformats.org/officeDocument/2006/relationships/image" Target="../media/image14.png"/><Relationship Id="rId2" Type="http://schemas.openxmlformats.org/officeDocument/2006/relationships/image" Target="../media/image11.jpeg"/><Relationship Id="rId1" Type="http://schemas.openxmlformats.org/officeDocument/2006/relationships/image" Target="../media/image10.jpeg"/><Relationship Id="rId6" Type="http://schemas.openxmlformats.org/officeDocument/2006/relationships/image" Target="../media/image13.jpeg"/><Relationship Id="rId5" Type="http://schemas.openxmlformats.org/officeDocument/2006/relationships/image" Target="../media/image12.jpeg"/><Relationship Id="rId4" Type="http://schemas.openxmlformats.org/officeDocument/2006/relationships/image" Target="../media/image6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20.jpeg"/><Relationship Id="rId13" Type="http://schemas.openxmlformats.org/officeDocument/2006/relationships/image" Target="../media/image25.jpeg"/><Relationship Id="rId3" Type="http://schemas.openxmlformats.org/officeDocument/2006/relationships/image" Target="../media/image15.jpeg"/><Relationship Id="rId7" Type="http://schemas.openxmlformats.org/officeDocument/2006/relationships/image" Target="../media/image19.jpeg"/><Relationship Id="rId12" Type="http://schemas.openxmlformats.org/officeDocument/2006/relationships/image" Target="../media/image24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18.jpeg"/><Relationship Id="rId11" Type="http://schemas.openxmlformats.org/officeDocument/2006/relationships/image" Target="../media/image23.jpeg"/><Relationship Id="rId5" Type="http://schemas.openxmlformats.org/officeDocument/2006/relationships/image" Target="../media/image17.jpeg"/><Relationship Id="rId10" Type="http://schemas.openxmlformats.org/officeDocument/2006/relationships/image" Target="../media/image22.jpeg"/><Relationship Id="rId4" Type="http://schemas.openxmlformats.org/officeDocument/2006/relationships/image" Target="../media/image16.jpeg"/><Relationship Id="rId9" Type="http://schemas.openxmlformats.org/officeDocument/2006/relationships/image" Target="../media/image21.jpeg"/><Relationship Id="rId14" Type="http://schemas.openxmlformats.org/officeDocument/2006/relationships/image" Target="../media/image26.jpeg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image" Target="../media/image32.jpeg"/><Relationship Id="rId13" Type="http://schemas.openxmlformats.org/officeDocument/2006/relationships/image" Target="../media/image37.jpeg"/><Relationship Id="rId3" Type="http://schemas.openxmlformats.org/officeDocument/2006/relationships/image" Target="../media/image27.jpeg"/><Relationship Id="rId7" Type="http://schemas.openxmlformats.org/officeDocument/2006/relationships/image" Target="../media/image31.jpeg"/><Relationship Id="rId12" Type="http://schemas.openxmlformats.org/officeDocument/2006/relationships/image" Target="../media/image36.jpe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6" Type="http://schemas.openxmlformats.org/officeDocument/2006/relationships/image" Target="../media/image30.jpeg"/><Relationship Id="rId11" Type="http://schemas.openxmlformats.org/officeDocument/2006/relationships/image" Target="../media/image35.jpeg"/><Relationship Id="rId5" Type="http://schemas.openxmlformats.org/officeDocument/2006/relationships/image" Target="../media/image29.jpeg"/><Relationship Id="rId10" Type="http://schemas.openxmlformats.org/officeDocument/2006/relationships/image" Target="../media/image34.jpeg"/><Relationship Id="rId4" Type="http://schemas.openxmlformats.org/officeDocument/2006/relationships/image" Target="../media/image28.png"/><Relationship Id="rId9" Type="http://schemas.openxmlformats.org/officeDocument/2006/relationships/image" Target="../media/image33.jpeg"/><Relationship Id="rId14" Type="http://schemas.openxmlformats.org/officeDocument/2006/relationships/image" Target="../media/image38.jpe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44.jpeg"/><Relationship Id="rId3" Type="http://schemas.openxmlformats.org/officeDocument/2006/relationships/image" Target="../media/image5.png"/><Relationship Id="rId7" Type="http://schemas.openxmlformats.org/officeDocument/2006/relationships/image" Target="../media/image43.jpeg"/><Relationship Id="rId2" Type="http://schemas.openxmlformats.org/officeDocument/2006/relationships/image" Target="../media/image40.jpeg"/><Relationship Id="rId1" Type="http://schemas.openxmlformats.org/officeDocument/2006/relationships/image" Target="../media/image39.jpeg"/><Relationship Id="rId6" Type="http://schemas.openxmlformats.org/officeDocument/2006/relationships/image" Target="../media/image42.jpeg"/><Relationship Id="rId11" Type="http://schemas.openxmlformats.org/officeDocument/2006/relationships/image" Target="../media/image47.jpeg"/><Relationship Id="rId5" Type="http://schemas.openxmlformats.org/officeDocument/2006/relationships/image" Target="../media/image41.jpeg"/><Relationship Id="rId10" Type="http://schemas.openxmlformats.org/officeDocument/2006/relationships/image" Target="../media/image46.jpeg"/><Relationship Id="rId4" Type="http://schemas.openxmlformats.org/officeDocument/2006/relationships/image" Target="../media/image6.png"/><Relationship Id="rId9" Type="http://schemas.openxmlformats.org/officeDocument/2006/relationships/image" Target="../media/image45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0.emf"/><Relationship Id="rId2" Type="http://schemas.openxmlformats.org/officeDocument/2006/relationships/image" Target="../media/image49.emf"/><Relationship Id="rId1" Type="http://schemas.openxmlformats.org/officeDocument/2006/relationships/image" Target="../media/image48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51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5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116360</xdr:colOff>
      <xdr:row>2</xdr:row>
      <xdr:rowOff>32552</xdr:rowOff>
    </xdr:from>
    <xdr:to>
      <xdr:col>8</xdr:col>
      <xdr:colOff>149530</xdr:colOff>
      <xdr:row>2</xdr:row>
      <xdr:rowOff>795132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xmlns="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97360" y="375452"/>
          <a:ext cx="1233320" cy="762580"/>
        </a:xfrm>
        <a:prstGeom prst="rect">
          <a:avLst/>
        </a:prstGeom>
      </xdr:spPr>
    </xdr:pic>
    <xdr:clientData/>
  </xdr:twoCellAnchor>
  <xdr:twoCellAnchor editAs="oneCell">
    <xdr:from>
      <xdr:col>28</xdr:col>
      <xdr:colOff>24848</xdr:colOff>
      <xdr:row>2</xdr:row>
      <xdr:rowOff>132522</xdr:rowOff>
    </xdr:from>
    <xdr:to>
      <xdr:col>35</xdr:col>
      <xdr:colOff>298174</xdr:colOff>
      <xdr:row>2</xdr:row>
      <xdr:rowOff>650727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xmlns="" id="{00000000-0008-0000-0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77948" y="475422"/>
          <a:ext cx="1702076" cy="518205"/>
        </a:xfrm>
        <a:prstGeom prst="rect">
          <a:avLst/>
        </a:prstGeom>
      </xdr:spPr>
    </xdr:pic>
    <xdr:clientData/>
  </xdr:twoCellAnchor>
  <xdr:twoCellAnchor editAs="oneCell">
    <xdr:from>
      <xdr:col>12</xdr:col>
      <xdr:colOff>173787</xdr:colOff>
      <xdr:row>11</xdr:row>
      <xdr:rowOff>308940</xdr:rowOff>
    </xdr:from>
    <xdr:to>
      <xdr:col>25</xdr:col>
      <xdr:colOff>44822</xdr:colOff>
      <xdr:row>17</xdr:row>
      <xdr:rowOff>417134</xdr:rowOff>
    </xdr:to>
    <xdr:pic>
      <xdr:nvPicPr>
        <xdr:cNvPr id="6" name="Imagen 2">
          <a:extLst>
            <a:ext uri="{FF2B5EF4-FFF2-40B4-BE49-F238E27FC236}">
              <a16:creationId xmlns:a16="http://schemas.microsoft.com/office/drawing/2014/main" xmlns="" id="{00000000-0008-0000-01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571846" y="2975940"/>
          <a:ext cx="2661300" cy="3548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695327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B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38642</xdr:colOff>
      <xdr:row>2</xdr:row>
      <xdr:rowOff>142875</xdr:rowOff>
    </xdr:from>
    <xdr:to>
      <xdr:col>12</xdr:col>
      <xdr:colOff>780783</xdr:colOff>
      <xdr:row>5</xdr:row>
      <xdr:rowOff>161925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77742" y="504825"/>
          <a:ext cx="1551766" cy="6572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19050</xdr:colOff>
      <xdr:row>0</xdr:row>
      <xdr:rowOff>9525</xdr:rowOff>
    </xdr:from>
    <xdr:to>
      <xdr:col>6</xdr:col>
      <xdr:colOff>19050</xdr:colOff>
      <xdr:row>0</xdr:row>
      <xdr:rowOff>495300</xdr:rowOff>
    </xdr:to>
    <xdr:pic>
      <xdr:nvPicPr>
        <xdr:cNvPr id="25691" name="Picture 2" descr="VNM">
          <a:extLst>
            <a:ext uri="{FF2B5EF4-FFF2-40B4-BE49-F238E27FC236}">
              <a16:creationId xmlns:a16="http://schemas.microsoft.com/office/drawing/2014/main" xmlns="" id="{00000000-0008-0000-0C00-00005B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38150" y="9525"/>
          <a:ext cx="838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19050</xdr:colOff>
      <xdr:row>34</xdr:row>
      <xdr:rowOff>180975</xdr:rowOff>
    </xdr:from>
    <xdr:to>
      <xdr:col>29</xdr:col>
      <xdr:colOff>0</xdr:colOff>
      <xdr:row>54</xdr:row>
      <xdr:rowOff>114300</xdr:rowOff>
    </xdr:to>
    <xdr:pic>
      <xdr:nvPicPr>
        <xdr:cNvPr id="25692" name="Picture 1">
          <a:extLst>
            <a:ext uri="{FF2B5EF4-FFF2-40B4-BE49-F238E27FC236}">
              <a16:creationId xmlns:a16="http://schemas.microsoft.com/office/drawing/2014/main" xmlns="" id="{00000000-0008-0000-0C00-00005C6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28600" y="8724900"/>
          <a:ext cx="5981700" cy="3743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361950</xdr:colOff>
      <xdr:row>44</xdr:row>
      <xdr:rowOff>142875</xdr:rowOff>
    </xdr:from>
    <xdr:to>
      <xdr:col>14</xdr:col>
      <xdr:colOff>28575</xdr:colOff>
      <xdr:row>61</xdr:row>
      <xdr:rowOff>57150</xdr:rowOff>
    </xdr:to>
    <xdr:pic>
      <xdr:nvPicPr>
        <xdr:cNvPr id="33095" name="Picture 1">
          <a:extLst>
            <a:ext uri="{FF2B5EF4-FFF2-40B4-BE49-F238E27FC236}">
              <a16:creationId xmlns:a16="http://schemas.microsoft.com/office/drawing/2014/main" xmlns="" id="{00000000-0008-0000-0D00-000047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33975" y="8705850"/>
          <a:ext cx="3867150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28575</xdr:colOff>
      <xdr:row>0</xdr:row>
      <xdr:rowOff>28575</xdr:rowOff>
    </xdr:from>
    <xdr:to>
      <xdr:col>2</xdr:col>
      <xdr:colOff>9525</xdr:colOff>
      <xdr:row>2</xdr:row>
      <xdr:rowOff>123825</xdr:rowOff>
    </xdr:to>
    <xdr:pic>
      <xdr:nvPicPr>
        <xdr:cNvPr id="33096" name="Picture 2" descr="Vietnamobile.bmp">
          <a:extLst>
            <a:ext uri="{FF2B5EF4-FFF2-40B4-BE49-F238E27FC236}">
              <a16:creationId xmlns:a16="http://schemas.microsoft.com/office/drawing/2014/main" xmlns="" id="{00000000-0008-0000-0D00-000048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2875" y="28575"/>
          <a:ext cx="9810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295275</xdr:colOff>
      <xdr:row>44</xdr:row>
      <xdr:rowOff>152400</xdr:rowOff>
    </xdr:from>
    <xdr:to>
      <xdr:col>7</xdr:col>
      <xdr:colOff>9525</xdr:colOff>
      <xdr:row>61</xdr:row>
      <xdr:rowOff>85725</xdr:rowOff>
    </xdr:to>
    <xdr:pic>
      <xdr:nvPicPr>
        <xdr:cNvPr id="33097" name="Picture 4">
          <a:extLst>
            <a:ext uri="{FF2B5EF4-FFF2-40B4-BE49-F238E27FC236}">
              <a16:creationId xmlns:a16="http://schemas.microsoft.com/office/drawing/2014/main" xmlns="" id="{00000000-0008-0000-0D00-00004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09575" y="8715375"/>
          <a:ext cx="3762375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676275</xdr:colOff>
      <xdr:row>53</xdr:row>
      <xdr:rowOff>38100</xdr:rowOff>
    </xdr:from>
    <xdr:to>
      <xdr:col>5</xdr:col>
      <xdr:colOff>485775</xdr:colOff>
      <xdr:row>55</xdr:row>
      <xdr:rowOff>133350</xdr:rowOff>
    </xdr:to>
    <xdr:sp macro="" textlink="">
      <xdr:nvSpPr>
        <xdr:cNvPr id="33098" name="Oval 5">
          <a:extLst>
            <a:ext uri="{FF2B5EF4-FFF2-40B4-BE49-F238E27FC236}">
              <a16:creationId xmlns:a16="http://schemas.microsoft.com/office/drawing/2014/main" xmlns="" id="{00000000-0008-0000-0D00-00004A810000}"/>
            </a:ext>
          </a:extLst>
        </xdr:cNvPr>
        <xdr:cNvSpPr>
          <a:spLocks noChangeArrowheads="1"/>
        </xdr:cNvSpPr>
      </xdr:nvSpPr>
      <xdr:spPr bwMode="auto">
        <a:xfrm>
          <a:off x="2943225" y="10315575"/>
          <a:ext cx="485775" cy="476250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5</xdr:col>
      <xdr:colOff>314325</xdr:colOff>
      <xdr:row>50</xdr:row>
      <xdr:rowOff>123825</xdr:rowOff>
    </xdr:from>
    <xdr:to>
      <xdr:col>6</xdr:col>
      <xdr:colOff>95250</xdr:colOff>
      <xdr:row>53</xdr:row>
      <xdr:rowOff>0</xdr:rowOff>
    </xdr:to>
    <xdr:cxnSp macro="">
      <xdr:nvCxnSpPr>
        <xdr:cNvPr id="33099" name="Straight Arrow Connector 6">
          <a:extLst>
            <a:ext uri="{FF2B5EF4-FFF2-40B4-BE49-F238E27FC236}">
              <a16:creationId xmlns:a16="http://schemas.microsoft.com/office/drawing/2014/main" xmlns="" id="{00000000-0008-0000-0D00-00004B810000}"/>
            </a:ext>
          </a:extLst>
        </xdr:cNvPr>
        <xdr:cNvCxnSpPr>
          <a:cxnSpLocks noChangeShapeType="1"/>
        </xdr:cNvCxnSpPr>
      </xdr:nvCxnSpPr>
      <xdr:spPr bwMode="auto">
        <a:xfrm rot="10800000" flipV="1">
          <a:off x="3257550" y="9829800"/>
          <a:ext cx="390525" cy="447675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>
    <xdr:from>
      <xdr:col>11</xdr:col>
      <xdr:colOff>476250</xdr:colOff>
      <xdr:row>47</xdr:row>
      <xdr:rowOff>133350</xdr:rowOff>
    </xdr:from>
    <xdr:to>
      <xdr:col>12</xdr:col>
      <xdr:colOff>228600</xdr:colOff>
      <xdr:row>50</xdr:row>
      <xdr:rowOff>66675</xdr:rowOff>
    </xdr:to>
    <xdr:sp macro="" textlink="">
      <xdr:nvSpPr>
        <xdr:cNvPr id="33100" name="Oval 7">
          <a:extLst>
            <a:ext uri="{FF2B5EF4-FFF2-40B4-BE49-F238E27FC236}">
              <a16:creationId xmlns:a16="http://schemas.microsoft.com/office/drawing/2014/main" xmlns="" id="{00000000-0008-0000-0D00-00004C810000}"/>
            </a:ext>
          </a:extLst>
        </xdr:cNvPr>
        <xdr:cNvSpPr>
          <a:spLocks noChangeArrowheads="1"/>
        </xdr:cNvSpPr>
      </xdr:nvSpPr>
      <xdr:spPr bwMode="auto">
        <a:xfrm>
          <a:off x="7620000" y="9267825"/>
          <a:ext cx="361950" cy="504825"/>
        </a:xfrm>
        <a:prstGeom prst="ellipse">
          <a:avLst/>
        </a:prstGeom>
        <a:noFill/>
        <a:ln w="38100" algn="ctr">
          <a:solidFill>
            <a:srgbClr val="FF0000"/>
          </a:solidFill>
          <a:round/>
          <a:headEnd/>
          <a:tailEnd/>
        </a:ln>
      </xdr:spPr>
    </xdr:sp>
    <xdr:clientData/>
  </xdr:twoCellAnchor>
  <xdr:twoCellAnchor>
    <xdr:from>
      <xdr:col>9</xdr:col>
      <xdr:colOff>361950</xdr:colOff>
      <xdr:row>46</xdr:row>
      <xdr:rowOff>123825</xdr:rowOff>
    </xdr:from>
    <xdr:to>
      <xdr:col>11</xdr:col>
      <xdr:colOff>504825</xdr:colOff>
      <xdr:row>48</xdr:row>
      <xdr:rowOff>28575</xdr:rowOff>
    </xdr:to>
    <xdr:cxnSp macro="">
      <xdr:nvCxnSpPr>
        <xdr:cNvPr id="33101" name="Straight Arrow Connector 8">
          <a:extLst>
            <a:ext uri="{FF2B5EF4-FFF2-40B4-BE49-F238E27FC236}">
              <a16:creationId xmlns:a16="http://schemas.microsoft.com/office/drawing/2014/main" xmlns="" id="{00000000-0008-0000-0D00-00004D810000}"/>
            </a:ext>
          </a:extLst>
        </xdr:cNvPr>
        <xdr:cNvCxnSpPr>
          <a:cxnSpLocks noChangeShapeType="1"/>
        </xdr:cNvCxnSpPr>
      </xdr:nvCxnSpPr>
      <xdr:spPr bwMode="auto">
        <a:xfrm>
          <a:off x="6286500" y="9067800"/>
          <a:ext cx="1362075" cy="285750"/>
        </a:xfrm>
        <a:prstGeom prst="straightConnector1">
          <a:avLst/>
        </a:prstGeom>
        <a:noFill/>
        <a:ln w="38100" algn="ctr">
          <a:solidFill>
            <a:srgbClr val="FF0000"/>
          </a:solidFill>
          <a:round/>
          <a:headEnd/>
          <a:tailEnd type="triangle" w="med" len="med"/>
        </a:ln>
      </xdr:spPr>
    </xdr:cxnSp>
    <xdr:clientData/>
  </xdr:twoCellAnchor>
  <xdr:twoCellAnchor editAs="oneCell">
    <xdr:from>
      <xdr:col>1</xdr:col>
      <xdr:colOff>161925</xdr:colOff>
      <xdr:row>87</xdr:row>
      <xdr:rowOff>47625</xdr:rowOff>
    </xdr:from>
    <xdr:to>
      <xdr:col>7</xdr:col>
      <xdr:colOff>257175</xdr:colOff>
      <xdr:row>105</xdr:row>
      <xdr:rowOff>142875</xdr:rowOff>
    </xdr:to>
    <xdr:pic>
      <xdr:nvPicPr>
        <xdr:cNvPr id="33102" name="Picture 13">
          <a:extLst>
            <a:ext uri="{FF2B5EF4-FFF2-40B4-BE49-F238E27FC236}">
              <a16:creationId xmlns:a16="http://schemas.microsoft.com/office/drawing/2014/main" xmlns="" id="{00000000-0008-0000-0D00-00004E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76225" y="16802100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161925</xdr:colOff>
      <xdr:row>87</xdr:row>
      <xdr:rowOff>28575</xdr:rowOff>
    </xdr:from>
    <xdr:to>
      <xdr:col>14</xdr:col>
      <xdr:colOff>390525</xdr:colOff>
      <xdr:row>105</xdr:row>
      <xdr:rowOff>57150</xdr:rowOff>
    </xdr:to>
    <xdr:pic>
      <xdr:nvPicPr>
        <xdr:cNvPr id="33103" name="Picture 14">
          <a:extLst>
            <a:ext uri="{FF2B5EF4-FFF2-40B4-BE49-F238E27FC236}">
              <a16:creationId xmlns:a16="http://schemas.microsoft.com/office/drawing/2014/main" xmlns="" id="{00000000-0008-0000-0D00-00004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933950" y="16783050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120</xdr:row>
      <xdr:rowOff>47625</xdr:rowOff>
    </xdr:from>
    <xdr:to>
      <xdr:col>7</xdr:col>
      <xdr:colOff>323850</xdr:colOff>
      <xdr:row>140</xdr:row>
      <xdr:rowOff>95250</xdr:rowOff>
    </xdr:to>
    <xdr:pic>
      <xdr:nvPicPr>
        <xdr:cNvPr id="33104" name="Picture 17">
          <a:extLst>
            <a:ext uri="{FF2B5EF4-FFF2-40B4-BE49-F238E27FC236}">
              <a16:creationId xmlns:a16="http://schemas.microsoft.com/office/drawing/2014/main" xmlns="" id="{00000000-0008-0000-0D00-00005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23079075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381000</xdr:colOff>
      <xdr:row>120</xdr:row>
      <xdr:rowOff>47625</xdr:rowOff>
    </xdr:from>
    <xdr:to>
      <xdr:col>14</xdr:col>
      <xdr:colOff>457200</xdr:colOff>
      <xdr:row>139</xdr:row>
      <xdr:rowOff>180975</xdr:rowOff>
    </xdr:to>
    <xdr:pic>
      <xdr:nvPicPr>
        <xdr:cNvPr id="33105" name="Picture 18">
          <a:extLst>
            <a:ext uri="{FF2B5EF4-FFF2-40B4-BE49-F238E27FC236}">
              <a16:creationId xmlns:a16="http://schemas.microsoft.com/office/drawing/2014/main" xmlns="" id="{00000000-0008-0000-0D00-00005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153025" y="23079075"/>
          <a:ext cx="4276725" cy="3752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10</xdr:col>
      <xdr:colOff>142875</xdr:colOff>
      <xdr:row>121</xdr:row>
      <xdr:rowOff>47625</xdr:rowOff>
    </xdr:from>
    <xdr:to>
      <xdr:col>10</xdr:col>
      <xdr:colOff>590550</xdr:colOff>
      <xdr:row>127</xdr:row>
      <xdr:rowOff>66675</xdr:rowOff>
    </xdr:to>
    <xdr:cxnSp macro="">
      <xdr:nvCxnSpPr>
        <xdr:cNvPr id="33106" name="Straight Arrow Connector 19">
          <a:extLst>
            <a:ext uri="{FF2B5EF4-FFF2-40B4-BE49-F238E27FC236}">
              <a16:creationId xmlns:a16="http://schemas.microsoft.com/office/drawing/2014/main" xmlns="" id="{00000000-0008-0000-0D00-000052810000}"/>
            </a:ext>
          </a:extLst>
        </xdr:cNvPr>
        <xdr:cNvCxnSpPr>
          <a:cxnSpLocks noChangeShapeType="1"/>
        </xdr:cNvCxnSpPr>
      </xdr:nvCxnSpPr>
      <xdr:spPr bwMode="auto">
        <a:xfrm>
          <a:off x="6677025" y="23269575"/>
          <a:ext cx="447675" cy="116205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>
    <xdr:from>
      <xdr:col>4</xdr:col>
      <xdr:colOff>257175</xdr:colOff>
      <xdr:row>128</xdr:row>
      <xdr:rowOff>152400</xdr:rowOff>
    </xdr:from>
    <xdr:to>
      <xdr:col>4</xdr:col>
      <xdr:colOff>295275</xdr:colOff>
      <xdr:row>132</xdr:row>
      <xdr:rowOff>123825</xdr:rowOff>
    </xdr:to>
    <xdr:cxnSp macro="">
      <xdr:nvCxnSpPr>
        <xdr:cNvPr id="33107" name="Straight Arrow Connector 21">
          <a:extLst>
            <a:ext uri="{FF2B5EF4-FFF2-40B4-BE49-F238E27FC236}">
              <a16:creationId xmlns:a16="http://schemas.microsoft.com/office/drawing/2014/main" xmlns="" id="{00000000-0008-0000-0D00-000053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2243137" y="25055513"/>
          <a:ext cx="733425" cy="38100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8</xdr:col>
      <xdr:colOff>323850</xdr:colOff>
      <xdr:row>145</xdr:row>
      <xdr:rowOff>19050</xdr:rowOff>
    </xdr:from>
    <xdr:to>
      <xdr:col>14</xdr:col>
      <xdr:colOff>552450</xdr:colOff>
      <xdr:row>164</xdr:row>
      <xdr:rowOff>0</xdr:rowOff>
    </xdr:to>
    <xdr:pic>
      <xdr:nvPicPr>
        <xdr:cNvPr id="33108" name="Picture 26">
          <a:extLst>
            <a:ext uri="{FF2B5EF4-FFF2-40B4-BE49-F238E27FC236}">
              <a16:creationId xmlns:a16="http://schemas.microsoft.com/office/drawing/2014/main" xmlns="" id="{00000000-0008-0000-0D00-00005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27813000"/>
          <a:ext cx="4429125" cy="3600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76200</xdr:colOff>
      <xdr:row>149</xdr:row>
      <xdr:rowOff>57150</xdr:rowOff>
    </xdr:from>
    <xdr:to>
      <xdr:col>11</xdr:col>
      <xdr:colOff>85725</xdr:colOff>
      <xdr:row>156</xdr:row>
      <xdr:rowOff>38100</xdr:rowOff>
    </xdr:to>
    <xdr:cxnSp macro="">
      <xdr:nvCxnSpPr>
        <xdr:cNvPr id="33109" name="Straight Arrow Connector 27">
          <a:extLst>
            <a:ext uri="{FF2B5EF4-FFF2-40B4-BE49-F238E27FC236}">
              <a16:creationId xmlns:a16="http://schemas.microsoft.com/office/drawing/2014/main" xmlns="" id="{00000000-0008-0000-0D00-000055810000}"/>
            </a:ext>
          </a:extLst>
        </xdr:cNvPr>
        <xdr:cNvCxnSpPr>
          <a:cxnSpLocks noChangeShapeType="1"/>
        </xdr:cNvCxnSpPr>
      </xdr:nvCxnSpPr>
      <xdr:spPr bwMode="auto">
        <a:xfrm rot="16200000" flipH="1">
          <a:off x="6567488" y="29265562"/>
          <a:ext cx="1314450" cy="9525"/>
        </a:xfrm>
        <a:prstGeom prst="straightConnector1">
          <a:avLst/>
        </a:prstGeom>
        <a:noFill/>
        <a:ln w="28575" algn="ctr">
          <a:solidFill>
            <a:srgbClr val="FF0000"/>
          </a:solidFill>
          <a:round/>
          <a:headEnd/>
          <a:tailEnd type="arrow" w="med" len="med"/>
        </a:ln>
      </xdr:spPr>
    </xdr:cxnSp>
    <xdr:clientData/>
  </xdr:twoCellAnchor>
  <xdr:twoCellAnchor editAs="oneCell">
    <xdr:from>
      <xdr:col>1</xdr:col>
      <xdr:colOff>142875</xdr:colOff>
      <xdr:row>145</xdr:row>
      <xdr:rowOff>47625</xdr:rowOff>
    </xdr:from>
    <xdr:to>
      <xdr:col>7</xdr:col>
      <xdr:colOff>647700</xdr:colOff>
      <xdr:row>163</xdr:row>
      <xdr:rowOff>104775</xdr:rowOff>
    </xdr:to>
    <xdr:pic>
      <xdr:nvPicPr>
        <xdr:cNvPr id="33110" name="Picture 31">
          <a:extLst>
            <a:ext uri="{FF2B5EF4-FFF2-40B4-BE49-F238E27FC236}">
              <a16:creationId xmlns:a16="http://schemas.microsoft.com/office/drawing/2014/main" xmlns="" id="{00000000-0008-0000-0D00-000056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7175" y="27841575"/>
          <a:ext cx="4514850" cy="3486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5</xdr:col>
      <xdr:colOff>176830</xdr:colOff>
      <xdr:row>148</xdr:row>
      <xdr:rowOff>107015</xdr:rowOff>
    </xdr:from>
    <xdr:to>
      <xdr:col>6</xdr:col>
      <xdr:colOff>628635</xdr:colOff>
      <xdr:row>151</xdr:row>
      <xdr:rowOff>104214</xdr:rowOff>
    </xdr:to>
    <xdr:sp macro="" textlink="">
      <xdr:nvSpPr>
        <xdr:cNvPr id="18" name="TextBox 17">
          <a:extLst>
            <a:ext uri="{FF2B5EF4-FFF2-40B4-BE49-F238E27FC236}">
              <a16:creationId xmlns:a16="http://schemas.microsoft.com/office/drawing/2014/main" xmlns="" id="{00000000-0008-0000-0D00-000012000000}"/>
            </a:ext>
          </a:extLst>
        </xdr:cNvPr>
        <xdr:cNvSpPr txBox="1"/>
      </xdr:nvSpPr>
      <xdr:spPr>
        <a:xfrm>
          <a:off x="3605830" y="27091340"/>
          <a:ext cx="1137605" cy="5401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200">
              <a:solidFill>
                <a:srgbClr val="FF0000"/>
              </a:solidFill>
            </a:rPr>
            <a:t>Tòa</a:t>
          </a:r>
          <a:r>
            <a:rPr lang="en-US" sz="1200" baseline="0">
              <a:solidFill>
                <a:srgbClr val="FF0000"/>
              </a:solidFill>
            </a:rPr>
            <a:t> nhà chắn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3</xdr:col>
      <xdr:colOff>145678</xdr:colOff>
      <xdr:row>149</xdr:row>
      <xdr:rowOff>89646</xdr:rowOff>
    </xdr:from>
    <xdr:to>
      <xdr:col>5</xdr:col>
      <xdr:colOff>224436</xdr:colOff>
      <xdr:row>153</xdr:row>
      <xdr:rowOff>136378</xdr:rowOff>
    </xdr:to>
    <xdr:cxnSp macro="">
      <xdr:nvCxnSpPr>
        <xdr:cNvPr id="19" name="Straight Arrow Connector 33">
          <a:extLst>
            <a:ext uri="{FF2B5EF4-FFF2-40B4-BE49-F238E27FC236}">
              <a16:creationId xmlns:a16="http://schemas.microsoft.com/office/drawing/2014/main" xmlns="" id="{00000000-0008-0000-0D00-000013000000}"/>
            </a:ext>
          </a:extLst>
        </xdr:cNvPr>
        <xdr:cNvCxnSpPr/>
      </xdr:nvCxnSpPr>
      <xdr:spPr bwMode="auto">
        <a:xfrm flipH="1">
          <a:off x="2203078" y="27254946"/>
          <a:ext cx="1450358" cy="770632"/>
        </a:xfrm>
        <a:prstGeom prst="straightConnector1">
          <a:avLst/>
        </a:prstGeom>
        <a:ln>
          <a:solidFill>
            <a:srgbClr val="FF0000"/>
          </a:solidFill>
          <a:headEnd type="none" w="med" len="med"/>
          <a:tailEnd type="arrow"/>
        </a:ln>
      </xdr:spPr>
      <xdr:style>
        <a:lnRef idx="2">
          <a:schemeClr val="accent6"/>
        </a:lnRef>
        <a:fillRef idx="0">
          <a:schemeClr val="accent6"/>
        </a:fillRef>
        <a:effectRef idx="1">
          <a:schemeClr val="accent6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247650</xdr:colOff>
      <xdr:row>213</xdr:row>
      <xdr:rowOff>19050</xdr:rowOff>
    </xdr:from>
    <xdr:to>
      <xdr:col>14</xdr:col>
      <xdr:colOff>333375</xdr:colOff>
      <xdr:row>241</xdr:row>
      <xdr:rowOff>171450</xdr:rowOff>
    </xdr:to>
    <xdr:pic>
      <xdr:nvPicPr>
        <xdr:cNvPr id="33113" name="Picture 34">
          <a:extLst>
            <a:ext uri="{FF2B5EF4-FFF2-40B4-BE49-F238E27FC236}">
              <a16:creationId xmlns:a16="http://schemas.microsoft.com/office/drawing/2014/main" xmlns="" id="{00000000-0008-0000-0D00-000059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61950" y="40767000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347383</xdr:colOff>
      <xdr:row>226</xdr:row>
      <xdr:rowOff>33618</xdr:rowOff>
    </xdr:from>
    <xdr:to>
      <xdr:col>10</xdr:col>
      <xdr:colOff>437029</xdr:colOff>
      <xdr:row>231</xdr:row>
      <xdr:rowOff>100853</xdr:rowOff>
    </xdr:to>
    <xdr:sp macro="" textlink="">
      <xdr:nvSpPr>
        <xdr:cNvPr id="21" name="Rectangle 35">
          <a:extLst>
            <a:ext uri="{FF2B5EF4-FFF2-40B4-BE49-F238E27FC236}">
              <a16:creationId xmlns:a16="http://schemas.microsoft.com/office/drawing/2014/main" xmlns="" id="{00000000-0008-0000-0D00-000015000000}"/>
            </a:ext>
          </a:extLst>
        </xdr:cNvPr>
        <xdr:cNvSpPr/>
      </xdr:nvSpPr>
      <xdr:spPr>
        <a:xfrm>
          <a:off x="5833783" y="41133993"/>
          <a:ext cx="1461246" cy="972110"/>
        </a:xfrm>
        <a:prstGeom prst="rect">
          <a:avLst/>
        </a:prstGeom>
        <a:noFill/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rtlCol="0" anchor="ctr"/>
        <a:lstStyle/>
        <a:p>
          <a:endParaRPr lang="en-US"/>
        </a:p>
      </xdr:txBody>
    </xdr:sp>
    <xdr:clientData/>
  </xdr:twoCellAnchor>
  <xdr:twoCellAnchor>
    <xdr:from>
      <xdr:col>8</xdr:col>
      <xdr:colOff>586291</xdr:colOff>
      <xdr:row>229</xdr:row>
      <xdr:rowOff>33618</xdr:rowOff>
    </xdr:from>
    <xdr:to>
      <xdr:col>10</xdr:col>
      <xdr:colOff>201694</xdr:colOff>
      <xdr:row>231</xdr:row>
      <xdr:rowOff>1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xmlns="" id="{00000000-0008-0000-0D00-000016000000}"/>
            </a:ext>
          </a:extLst>
        </xdr:cNvPr>
        <xdr:cNvSpPr txBox="1"/>
      </xdr:nvSpPr>
      <xdr:spPr>
        <a:xfrm>
          <a:off x="6072691" y="41676918"/>
          <a:ext cx="987003" cy="328333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r>
            <a:rPr lang="en-US" sz="1100">
              <a:solidFill>
                <a:srgbClr val="FFFF00"/>
              </a:solidFill>
            </a:rPr>
            <a:t>New building will</a:t>
          </a:r>
          <a:r>
            <a:rPr lang="en-US" sz="1100" baseline="0">
              <a:solidFill>
                <a:srgbClr val="FFFF00"/>
              </a:solidFill>
            </a:rPr>
            <a:t> be build soon</a:t>
          </a:r>
          <a:endParaRPr lang="en-US" sz="1100">
            <a:solidFill>
              <a:srgbClr val="FFFF00"/>
            </a:solidFill>
          </a:endParaRPr>
        </a:p>
      </xdr:txBody>
    </xdr:sp>
    <xdr:clientData/>
  </xdr:twoCellAnchor>
  <xdr:twoCellAnchor editAs="oneCell">
    <xdr:from>
      <xdr:col>8</xdr:col>
      <xdr:colOff>19050</xdr:colOff>
      <xdr:row>247</xdr:row>
      <xdr:rowOff>171450</xdr:rowOff>
    </xdr:from>
    <xdr:to>
      <xdr:col>14</xdr:col>
      <xdr:colOff>514350</xdr:colOff>
      <xdr:row>267</xdr:row>
      <xdr:rowOff>38100</xdr:rowOff>
    </xdr:to>
    <xdr:pic>
      <xdr:nvPicPr>
        <xdr:cNvPr id="33116" name="Picture 38">
          <a:extLst>
            <a:ext uri="{FF2B5EF4-FFF2-40B4-BE49-F238E27FC236}">
              <a16:creationId xmlns:a16="http://schemas.microsoft.com/office/drawing/2014/main" xmlns="" id="{00000000-0008-0000-0D00-00005C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791075" y="47396400"/>
          <a:ext cx="4695825" cy="3676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228600</xdr:colOff>
      <xdr:row>246</xdr:row>
      <xdr:rowOff>104775</xdr:rowOff>
    </xdr:from>
    <xdr:to>
      <xdr:col>8</xdr:col>
      <xdr:colOff>171450</xdr:colOff>
      <xdr:row>268</xdr:row>
      <xdr:rowOff>95250</xdr:rowOff>
    </xdr:to>
    <xdr:pic>
      <xdr:nvPicPr>
        <xdr:cNvPr id="33117" name="Picture 39">
          <a:extLst>
            <a:ext uri="{FF2B5EF4-FFF2-40B4-BE49-F238E27FC236}">
              <a16:creationId xmlns:a16="http://schemas.microsoft.com/office/drawing/2014/main" xmlns="" id="{00000000-0008-0000-0D00-00005D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42900" y="47139225"/>
          <a:ext cx="4600575" cy="418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142875</xdr:colOff>
      <xdr:row>271</xdr:row>
      <xdr:rowOff>180975</xdr:rowOff>
    </xdr:from>
    <xdr:to>
      <xdr:col>12</xdr:col>
      <xdr:colOff>0</xdr:colOff>
      <xdr:row>295</xdr:row>
      <xdr:rowOff>180975</xdr:rowOff>
    </xdr:to>
    <xdr:pic>
      <xdr:nvPicPr>
        <xdr:cNvPr id="33118" name="Picture 1">
          <a:extLst>
            <a:ext uri="{FF2B5EF4-FFF2-40B4-BE49-F238E27FC236}">
              <a16:creationId xmlns:a16="http://schemas.microsoft.com/office/drawing/2014/main" xmlns="" id="{00000000-0008-0000-0D00-00005E8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257300" y="51977925"/>
          <a:ext cx="6496050" cy="457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323850</xdr:colOff>
      <xdr:row>44</xdr:row>
      <xdr:rowOff>133350</xdr:rowOff>
    </xdr:from>
    <xdr:to>
      <xdr:col>13</xdr:col>
      <xdr:colOff>666750</xdr:colOff>
      <xdr:row>61</xdr:row>
      <xdr:rowOff>47625</xdr:rowOff>
    </xdr:to>
    <xdr:pic>
      <xdr:nvPicPr>
        <xdr:cNvPr id="33119" name="Picture 1">
          <a:extLst>
            <a:ext uri="{FF2B5EF4-FFF2-40B4-BE49-F238E27FC236}">
              <a16:creationId xmlns:a16="http://schemas.microsoft.com/office/drawing/2014/main" xmlns="" id="{00000000-0008-0000-0D00-00005F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095875" y="8696325"/>
          <a:ext cx="3876675" cy="3152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257175</xdr:colOff>
      <xdr:row>44</xdr:row>
      <xdr:rowOff>142875</xdr:rowOff>
    </xdr:from>
    <xdr:to>
      <xdr:col>6</xdr:col>
      <xdr:colOff>647700</xdr:colOff>
      <xdr:row>61</xdr:row>
      <xdr:rowOff>76200</xdr:rowOff>
    </xdr:to>
    <xdr:pic>
      <xdr:nvPicPr>
        <xdr:cNvPr id="33120" name="Picture 4">
          <a:extLst>
            <a:ext uri="{FF2B5EF4-FFF2-40B4-BE49-F238E27FC236}">
              <a16:creationId xmlns:a16="http://schemas.microsoft.com/office/drawing/2014/main" xmlns="" id="{00000000-0008-0000-0D00-000060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71475" y="8705850"/>
          <a:ext cx="3790950" cy="3171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123825</xdr:colOff>
      <xdr:row>87</xdr:row>
      <xdr:rowOff>38100</xdr:rowOff>
    </xdr:from>
    <xdr:to>
      <xdr:col>7</xdr:col>
      <xdr:colOff>219075</xdr:colOff>
      <xdr:row>105</xdr:row>
      <xdr:rowOff>133350</xdr:rowOff>
    </xdr:to>
    <xdr:pic>
      <xdr:nvPicPr>
        <xdr:cNvPr id="33121" name="Picture 13">
          <a:extLst>
            <a:ext uri="{FF2B5EF4-FFF2-40B4-BE49-F238E27FC236}">
              <a16:creationId xmlns:a16="http://schemas.microsoft.com/office/drawing/2014/main" xmlns="" id="{00000000-0008-0000-0D00-000061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38125" y="16792575"/>
          <a:ext cx="4143375" cy="3514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87</xdr:row>
      <xdr:rowOff>19050</xdr:rowOff>
    </xdr:from>
    <xdr:to>
      <xdr:col>14</xdr:col>
      <xdr:colOff>352425</xdr:colOff>
      <xdr:row>105</xdr:row>
      <xdr:rowOff>47625</xdr:rowOff>
    </xdr:to>
    <xdr:pic>
      <xdr:nvPicPr>
        <xdr:cNvPr id="33122" name="Picture 14">
          <a:extLst>
            <a:ext uri="{FF2B5EF4-FFF2-40B4-BE49-F238E27FC236}">
              <a16:creationId xmlns:a16="http://schemas.microsoft.com/office/drawing/2014/main" xmlns="" id="{00000000-0008-0000-0D00-000062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95850" y="16773525"/>
          <a:ext cx="4429125" cy="3448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219075</xdr:colOff>
      <xdr:row>120</xdr:row>
      <xdr:rowOff>38100</xdr:rowOff>
    </xdr:from>
    <xdr:to>
      <xdr:col>7</xdr:col>
      <xdr:colOff>285750</xdr:colOff>
      <xdr:row>140</xdr:row>
      <xdr:rowOff>85725</xdr:rowOff>
    </xdr:to>
    <xdr:pic>
      <xdr:nvPicPr>
        <xdr:cNvPr id="33123" name="Picture 17">
          <a:extLst>
            <a:ext uri="{FF2B5EF4-FFF2-40B4-BE49-F238E27FC236}">
              <a16:creationId xmlns:a16="http://schemas.microsoft.com/office/drawing/2014/main" xmlns="" id="{00000000-0008-0000-0D00-000063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3375" y="23069550"/>
          <a:ext cx="4114800" cy="3857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209550</xdr:colOff>
      <xdr:row>213</xdr:row>
      <xdr:rowOff>9525</xdr:rowOff>
    </xdr:from>
    <xdr:to>
      <xdr:col>14</xdr:col>
      <xdr:colOff>295275</xdr:colOff>
      <xdr:row>241</xdr:row>
      <xdr:rowOff>161925</xdr:rowOff>
    </xdr:to>
    <xdr:pic>
      <xdr:nvPicPr>
        <xdr:cNvPr id="33124" name="Picture 34">
          <a:extLst>
            <a:ext uri="{FF2B5EF4-FFF2-40B4-BE49-F238E27FC236}">
              <a16:creationId xmlns:a16="http://schemas.microsoft.com/office/drawing/2014/main" xmlns="" id="{00000000-0008-0000-0D00-0000648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23850" y="40757475"/>
          <a:ext cx="8943975" cy="5486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209550</xdr:colOff>
      <xdr:row>2</xdr:row>
      <xdr:rowOff>9525</xdr:rowOff>
    </xdr:from>
    <xdr:to>
      <xdr:col>19</xdr:col>
      <xdr:colOff>361950</xdr:colOff>
      <xdr:row>52</xdr:row>
      <xdr:rowOff>95250</xdr:rowOff>
    </xdr:to>
    <xdr:pic>
      <xdr:nvPicPr>
        <xdr:cNvPr id="27694" name="Picture 361">
          <a:extLst>
            <a:ext uri="{FF2B5EF4-FFF2-40B4-BE49-F238E27FC236}">
              <a16:creationId xmlns:a16="http://schemas.microsoft.com/office/drawing/2014/main" xmlns="" id="{00000000-0008-0000-0E00-00002E6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09550" y="371475"/>
          <a:ext cx="11734800" cy="820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161925</xdr:rowOff>
    </xdr:from>
    <xdr:to>
      <xdr:col>19</xdr:col>
      <xdr:colOff>304800</xdr:colOff>
      <xdr:row>57</xdr:row>
      <xdr:rowOff>28575</xdr:rowOff>
    </xdr:to>
    <xdr:pic>
      <xdr:nvPicPr>
        <xdr:cNvPr id="28718" name="Picture 290">
          <a:extLst>
            <a:ext uri="{FF2B5EF4-FFF2-40B4-BE49-F238E27FC236}">
              <a16:creationId xmlns:a16="http://schemas.microsoft.com/office/drawing/2014/main" xmlns="" id="{00000000-0008-0000-0F00-00002E7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847725"/>
          <a:ext cx="11887200" cy="844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4</xdr:row>
      <xdr:rowOff>0</xdr:rowOff>
    </xdr:from>
    <xdr:to>
      <xdr:col>18</xdr:col>
      <xdr:colOff>438150</xdr:colOff>
      <xdr:row>54</xdr:row>
      <xdr:rowOff>9525</xdr:rowOff>
    </xdr:to>
    <xdr:pic>
      <xdr:nvPicPr>
        <xdr:cNvPr id="29787" name="Picture 294">
          <a:extLst>
            <a:ext uri="{FF2B5EF4-FFF2-40B4-BE49-F238E27FC236}">
              <a16:creationId xmlns:a16="http://schemas.microsoft.com/office/drawing/2014/main" xmlns="" id="{00000000-0008-0000-1000-00005B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685800"/>
          <a:ext cx="11410950" cy="810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323850</xdr:colOff>
      <xdr:row>7</xdr:row>
      <xdr:rowOff>85725</xdr:rowOff>
    </xdr:from>
    <xdr:to>
      <xdr:col>10</xdr:col>
      <xdr:colOff>133350</xdr:colOff>
      <xdr:row>22</xdr:row>
      <xdr:rowOff>133350</xdr:rowOff>
    </xdr:to>
    <xdr:pic>
      <xdr:nvPicPr>
        <xdr:cNvPr id="29788" name="图片 9">
          <a:extLst>
            <a:ext uri="{FF2B5EF4-FFF2-40B4-BE49-F238E27FC236}">
              <a16:creationId xmlns:a16="http://schemas.microsoft.com/office/drawing/2014/main" xmlns="" id="{00000000-0008-0000-1000-00005C7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981450" y="1257300"/>
          <a:ext cx="2247900" cy="2476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424785</xdr:colOff>
      <xdr:row>29</xdr:row>
      <xdr:rowOff>130092</xdr:rowOff>
    </xdr:from>
    <xdr:to>
      <xdr:col>5</xdr:col>
      <xdr:colOff>560916</xdr:colOff>
      <xdr:row>40</xdr:row>
      <xdr:rowOff>1612</xdr:rowOff>
    </xdr:to>
    <xdr:pic>
      <xdr:nvPicPr>
        <xdr:cNvPr id="6" name="图片 5">
          <a:extLst>
            <a:ext uri="{FF2B5EF4-FFF2-40B4-BE49-F238E27FC236}">
              <a16:creationId xmlns:a16="http://schemas.microsoft.com/office/drawing/2014/main" xmlns="" id="{00000000-0008-0000-02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452" y="6162592"/>
          <a:ext cx="3289964" cy="1850603"/>
        </a:xfrm>
        <a:prstGeom prst="rect">
          <a:avLst/>
        </a:prstGeom>
      </xdr:spPr>
    </xdr:pic>
    <xdr:clientData/>
  </xdr:twoCellAnchor>
  <xdr:twoCellAnchor editAs="oneCell">
    <xdr:from>
      <xdr:col>2</xdr:col>
      <xdr:colOff>42333</xdr:colOff>
      <xdr:row>2</xdr:row>
      <xdr:rowOff>63500</xdr:rowOff>
    </xdr:from>
    <xdr:to>
      <xdr:col>2</xdr:col>
      <xdr:colOff>1428751</xdr:colOff>
      <xdr:row>6</xdr:row>
      <xdr:rowOff>206288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1000" y="444500"/>
          <a:ext cx="1386418" cy="862455"/>
        </a:xfrm>
        <a:prstGeom prst="rect">
          <a:avLst/>
        </a:prstGeom>
      </xdr:spPr>
    </xdr:pic>
    <xdr:clientData/>
  </xdr:twoCellAnchor>
  <xdr:twoCellAnchor editAs="oneCell">
    <xdr:from>
      <xdr:col>9</xdr:col>
      <xdr:colOff>21173</xdr:colOff>
      <xdr:row>3</xdr:row>
      <xdr:rowOff>105834</xdr:rowOff>
    </xdr:from>
    <xdr:to>
      <xdr:col>10</xdr:col>
      <xdr:colOff>719667</xdr:colOff>
      <xdr:row>6</xdr:row>
      <xdr:rowOff>5363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2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572256" y="666751"/>
          <a:ext cx="1439327" cy="439279"/>
        </a:xfrm>
        <a:prstGeom prst="rect">
          <a:avLst/>
        </a:prstGeom>
      </xdr:spPr>
    </xdr:pic>
    <xdr:clientData/>
  </xdr:twoCellAnchor>
  <xdr:twoCellAnchor editAs="oneCell">
    <xdr:from>
      <xdr:col>2</xdr:col>
      <xdr:colOff>382627</xdr:colOff>
      <xdr:row>41</xdr:row>
      <xdr:rowOff>95250</xdr:rowOff>
    </xdr:from>
    <xdr:to>
      <xdr:col>5</xdr:col>
      <xdr:colOff>540203</xdr:colOff>
      <xdr:row>51</xdr:row>
      <xdr:rowOff>158750</xdr:rowOff>
    </xdr:to>
    <xdr:pic>
      <xdr:nvPicPr>
        <xdr:cNvPr id="7" name="图片 6">
          <a:extLst>
            <a:ext uri="{FF2B5EF4-FFF2-40B4-BE49-F238E27FC236}">
              <a16:creationId xmlns:a16="http://schemas.microsoft.com/office/drawing/2014/main" xmlns="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294" y="8286750"/>
          <a:ext cx="3311409" cy="1862667"/>
        </a:xfrm>
        <a:prstGeom prst="rect">
          <a:avLst/>
        </a:prstGeom>
      </xdr:spPr>
    </xdr:pic>
    <xdr:clientData/>
  </xdr:twoCellAnchor>
  <xdr:twoCellAnchor editAs="oneCell">
    <xdr:from>
      <xdr:col>6</xdr:col>
      <xdr:colOff>27030</xdr:colOff>
      <xdr:row>31</xdr:row>
      <xdr:rowOff>10890</xdr:rowOff>
    </xdr:from>
    <xdr:to>
      <xdr:col>8</xdr:col>
      <xdr:colOff>539752</xdr:colOff>
      <xdr:row>46</xdr:row>
      <xdr:rowOff>142757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01613" y="6403223"/>
          <a:ext cx="1592222" cy="2830617"/>
        </a:xfrm>
        <a:prstGeom prst="rect">
          <a:avLst/>
        </a:prstGeom>
      </xdr:spPr>
    </xdr:pic>
    <xdr:clientData/>
  </xdr:twoCellAnchor>
  <xdr:twoCellAnchor editAs="oneCell">
    <xdr:from>
      <xdr:col>8</xdr:col>
      <xdr:colOff>666261</xdr:colOff>
      <xdr:row>31</xdr:row>
      <xdr:rowOff>42639</xdr:rowOff>
    </xdr:from>
    <xdr:to>
      <xdr:col>10</xdr:col>
      <xdr:colOff>582083</xdr:colOff>
      <xdr:row>47</xdr:row>
      <xdr:rowOff>43508</xdr:rowOff>
    </xdr:to>
    <xdr:pic>
      <xdr:nvPicPr>
        <xdr:cNvPr id="9" name="图片 8">
          <a:extLst>
            <a:ext uri="{FF2B5EF4-FFF2-40B4-BE49-F238E27FC236}">
              <a16:creationId xmlns:a16="http://schemas.microsoft.com/office/drawing/2014/main" xmlns="" id="{00000000-0008-0000-02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820344" y="6434972"/>
          <a:ext cx="1619739" cy="28795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165082</xdr:colOff>
      <xdr:row>126</xdr:row>
      <xdr:rowOff>43872</xdr:rowOff>
    </xdr:from>
    <xdr:to>
      <xdr:col>9</xdr:col>
      <xdr:colOff>623286</xdr:colOff>
      <xdr:row>153</xdr:row>
      <xdr:rowOff>40820</xdr:rowOff>
    </xdr:to>
    <xdr:pic>
      <xdr:nvPicPr>
        <xdr:cNvPr id="111" name="Picture 22">
          <a:extLst>
            <a:ext uri="{FF2B5EF4-FFF2-40B4-BE49-F238E27FC236}">
              <a16:creationId xmlns:a16="http://schemas.microsoft.com/office/drawing/2014/main" xmlns="" id="{00000000-0008-0000-0300-00006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546" y="23529801"/>
          <a:ext cx="5479240" cy="4773055"/>
        </a:xfrm>
        <a:prstGeom prst="rect">
          <a:avLst/>
        </a:prstGeom>
      </xdr:spPr>
    </xdr:pic>
    <xdr:clientData/>
  </xdr:twoCellAnchor>
  <xdr:twoCellAnchor editAs="oneCell">
    <xdr:from>
      <xdr:col>3</xdr:col>
      <xdr:colOff>278672</xdr:colOff>
      <xdr:row>35</xdr:row>
      <xdr:rowOff>75078</xdr:rowOff>
    </xdr:from>
    <xdr:to>
      <xdr:col>6</xdr:col>
      <xdr:colOff>462643</xdr:colOff>
      <xdr:row>55</xdr:row>
      <xdr:rowOff>24923</xdr:rowOff>
    </xdr:to>
    <xdr:pic>
      <xdr:nvPicPr>
        <xdr:cNvPr id="83" name="Picture 22">
          <a:extLst>
            <a:ext uri="{FF2B5EF4-FFF2-40B4-BE49-F238E27FC236}">
              <a16:creationId xmlns:a16="http://schemas.microsoft.com/office/drawing/2014/main" xmlns="" id="{00000000-0008-0000-0300-00005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63136" y="6579292"/>
          <a:ext cx="2946221" cy="3487702"/>
        </a:xfrm>
        <a:prstGeom prst="rect">
          <a:avLst/>
        </a:prstGeom>
      </xdr:spPr>
    </xdr:pic>
    <xdr:clientData/>
  </xdr:twoCellAnchor>
  <xdr:twoCellAnchor>
    <xdr:from>
      <xdr:col>15</xdr:col>
      <xdr:colOff>313601</xdr:colOff>
      <xdr:row>173</xdr:row>
      <xdr:rowOff>171288</xdr:rowOff>
    </xdr:from>
    <xdr:to>
      <xdr:col>17</xdr:col>
      <xdr:colOff>858213</xdr:colOff>
      <xdr:row>179</xdr:row>
      <xdr:rowOff>166088</xdr:rowOff>
    </xdr:to>
    <xdr:sp macro="" textlink="">
      <xdr:nvSpPr>
        <xdr:cNvPr id="20" name="立方体 19">
          <a:extLst>
            <a:ext uri="{FF2B5EF4-FFF2-40B4-BE49-F238E27FC236}">
              <a16:creationId xmlns:a16="http://schemas.microsoft.com/office/drawing/2014/main" xmlns="" id="{00000000-0008-0000-0300-000014000000}"/>
            </a:ext>
          </a:extLst>
        </xdr:cNvPr>
        <xdr:cNvSpPr/>
      </xdr:nvSpPr>
      <xdr:spPr>
        <a:xfrm>
          <a:off x="9872219" y="32298553"/>
          <a:ext cx="1911729" cy="1070564"/>
        </a:xfrm>
        <a:prstGeom prst="cube">
          <a:avLst>
            <a:gd name="adj" fmla="val 55151"/>
          </a:avLst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 editAs="oneCell">
    <xdr:from>
      <xdr:col>2</xdr:col>
      <xdr:colOff>342898</xdr:colOff>
      <xdr:row>2</xdr:row>
      <xdr:rowOff>38091</xdr:rowOff>
    </xdr:from>
    <xdr:to>
      <xdr:col>4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3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9</xdr:col>
      <xdr:colOff>95791</xdr:colOff>
      <xdr:row>2</xdr:row>
      <xdr:rowOff>149226</xdr:rowOff>
    </xdr:from>
    <xdr:to>
      <xdr:col>10</xdr:col>
      <xdr:colOff>990600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3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962024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9</xdr:col>
      <xdr:colOff>76200</xdr:colOff>
      <xdr:row>59</xdr:row>
      <xdr:rowOff>161925</xdr:rowOff>
    </xdr:from>
    <xdr:to>
      <xdr:col>10</xdr:col>
      <xdr:colOff>971009</xdr:colOff>
      <xdr:row>62</xdr:row>
      <xdr:rowOff>107553</xdr:rowOff>
    </xdr:to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9744075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117</xdr:row>
      <xdr:rowOff>38091</xdr:rowOff>
    </xdr:from>
    <xdr:ext cx="1162051" cy="733809"/>
    <xdr:pic>
      <xdr:nvPicPr>
        <xdr:cNvPr id="17" name="Picture 6">
          <a:extLst>
            <a:ext uri="{FF2B5EF4-FFF2-40B4-BE49-F238E27FC236}">
              <a16:creationId xmlns:a16="http://schemas.microsoft.com/office/drawing/2014/main" xmlns="" id="{00000000-0008-0000-03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1010891"/>
          <a:ext cx="1162051" cy="733809"/>
        </a:xfrm>
        <a:prstGeom prst="rect">
          <a:avLst/>
        </a:prstGeom>
      </xdr:spPr>
    </xdr:pic>
    <xdr:clientData/>
  </xdr:oneCellAnchor>
  <xdr:oneCellAnchor>
    <xdr:from>
      <xdr:col>9</xdr:col>
      <xdr:colOff>76200</xdr:colOff>
      <xdr:row>117</xdr:row>
      <xdr:rowOff>161925</xdr:rowOff>
    </xdr:from>
    <xdr:ext cx="1561559" cy="488553"/>
    <xdr:pic>
      <xdr:nvPicPr>
        <xdr:cNvPr id="18" name="Picture 7">
          <a:extLst>
            <a:ext uri="{FF2B5EF4-FFF2-40B4-BE49-F238E27FC236}">
              <a16:creationId xmlns:a16="http://schemas.microsoft.com/office/drawing/2014/main" xmlns="" id="{00000000-0008-0000-03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57850" y="11134725"/>
          <a:ext cx="1561559" cy="488553"/>
        </a:xfrm>
        <a:prstGeom prst="rect">
          <a:avLst/>
        </a:prstGeom>
      </xdr:spPr>
    </xdr:pic>
    <xdr:clientData/>
  </xdr:oneCellAnchor>
  <xdr:twoCellAnchor>
    <xdr:from>
      <xdr:col>20</xdr:col>
      <xdr:colOff>573020</xdr:colOff>
      <xdr:row>165</xdr:row>
      <xdr:rowOff>105577</xdr:rowOff>
    </xdr:from>
    <xdr:to>
      <xdr:col>25</xdr:col>
      <xdr:colOff>231802</xdr:colOff>
      <xdr:row>171</xdr:row>
      <xdr:rowOff>68036</xdr:rowOff>
    </xdr:to>
    <xdr:sp macro="" textlink="">
      <xdr:nvSpPr>
        <xdr:cNvPr id="22" name="TextBox 122">
          <a:extLst>
            <a:ext uri="{FF2B5EF4-FFF2-40B4-BE49-F238E27FC236}">
              <a16:creationId xmlns:a16="http://schemas.microsoft.com/office/drawing/2014/main" xmlns="" id="{00000000-0008-0000-0300-000016000000}"/>
            </a:ext>
          </a:extLst>
        </xdr:cNvPr>
        <xdr:cNvSpPr txBox="1"/>
      </xdr:nvSpPr>
      <xdr:spPr>
        <a:xfrm>
          <a:off x="13867199" y="30503934"/>
          <a:ext cx="3700103" cy="10238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add new DC power system</a:t>
          </a:r>
          <a:r>
            <a:rPr lang="en-US" altLang="zh-CN" sz="1200" baseline="0">
              <a:solidFill>
                <a:srgbClr val="FF0000"/>
              </a:solidFill>
            </a:rPr>
            <a:t> for New LTE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50265</xdr:colOff>
      <xdr:row>168</xdr:row>
      <xdr:rowOff>86806</xdr:rowOff>
    </xdr:from>
    <xdr:to>
      <xdr:col>20</xdr:col>
      <xdr:colOff>573020</xdr:colOff>
      <xdr:row>170</xdr:row>
      <xdr:rowOff>162324</xdr:rowOff>
    </xdr:to>
    <xdr:cxnSp macro="">
      <xdr:nvCxnSpPr>
        <xdr:cNvPr id="23" name="直接箭头连接符 22">
          <a:extLst>
            <a:ext uri="{FF2B5EF4-FFF2-40B4-BE49-F238E27FC236}">
              <a16:creationId xmlns:a16="http://schemas.microsoft.com/office/drawing/2014/main" xmlns="" id="{00000000-0008-0000-0300-000017000000}"/>
            </a:ext>
          </a:extLst>
        </xdr:cNvPr>
        <xdr:cNvCxnSpPr>
          <a:stCxn id="22" idx="1"/>
        </xdr:cNvCxnSpPr>
      </xdr:nvCxnSpPr>
      <xdr:spPr>
        <a:xfrm flipH="1">
          <a:off x="11983729" y="31015842"/>
          <a:ext cx="1883470" cy="429303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18</xdr:col>
      <xdr:colOff>408292</xdr:colOff>
      <xdr:row>177</xdr:row>
      <xdr:rowOff>158324</xdr:rowOff>
    </xdr:from>
    <xdr:to>
      <xdr:col>20</xdr:col>
      <xdr:colOff>557332</xdr:colOff>
      <xdr:row>178</xdr:row>
      <xdr:rowOff>98008</xdr:rowOff>
    </xdr:to>
    <xdr:cxnSp macro="">
      <xdr:nvCxnSpPr>
        <xdr:cNvPr id="24" name="直接箭头连接符 23">
          <a:extLst>
            <a:ext uri="{FF2B5EF4-FFF2-40B4-BE49-F238E27FC236}">
              <a16:creationId xmlns:a16="http://schemas.microsoft.com/office/drawing/2014/main" xmlns="" id="{00000000-0008-0000-0300-000018000000}"/>
            </a:ext>
          </a:extLst>
        </xdr:cNvPr>
        <xdr:cNvCxnSpPr>
          <a:stCxn id="25" idx="1"/>
        </xdr:cNvCxnSpPr>
      </xdr:nvCxnSpPr>
      <xdr:spPr>
        <a:xfrm flipH="1">
          <a:off x="11783863" y="32665788"/>
          <a:ext cx="1509755" cy="11657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20</xdr:col>
      <xdr:colOff>557332</xdr:colOff>
      <xdr:row>176</xdr:row>
      <xdr:rowOff>71399</xdr:rowOff>
    </xdr:from>
    <xdr:to>
      <xdr:col>25</xdr:col>
      <xdr:colOff>216114</xdr:colOff>
      <xdr:row>179</xdr:row>
      <xdr:rowOff>70036</xdr:rowOff>
    </xdr:to>
    <xdr:sp macro="" textlink="">
      <xdr:nvSpPr>
        <xdr:cNvPr id="25" name="TextBox 122">
          <a:extLst>
            <a:ext uri="{FF2B5EF4-FFF2-40B4-BE49-F238E27FC236}">
              <a16:creationId xmlns:a16="http://schemas.microsoft.com/office/drawing/2014/main" xmlns="" id="{00000000-0008-0000-0300-000019000000}"/>
            </a:ext>
          </a:extLst>
        </xdr:cNvPr>
        <xdr:cNvSpPr txBox="1"/>
      </xdr:nvSpPr>
      <xdr:spPr>
        <a:xfrm>
          <a:off x="13293618" y="32401970"/>
          <a:ext cx="3060567" cy="529316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plinth(1.5m*1.2m)</a:t>
          </a:r>
          <a:r>
            <a:rPr lang="en-US" altLang="zh-CN" sz="1200" baseline="0">
              <a:solidFill>
                <a:srgbClr val="FF0000"/>
              </a:solidFill>
            </a:rPr>
            <a:t> for new DC power system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18</xdr:col>
      <xdr:colOff>600636</xdr:colOff>
      <xdr:row>41</xdr:row>
      <xdr:rowOff>28575</xdr:rowOff>
    </xdr:from>
    <xdr:to>
      <xdr:col>21</xdr:col>
      <xdr:colOff>238124</xdr:colOff>
      <xdr:row>43</xdr:row>
      <xdr:rowOff>133350</xdr:rowOff>
    </xdr:to>
    <xdr:sp macro="" textlink="">
      <xdr:nvSpPr>
        <xdr:cNvPr id="88" name="TextBox 122">
          <a:extLst>
            <a:ext uri="{FF2B5EF4-FFF2-40B4-BE49-F238E27FC236}">
              <a16:creationId xmlns:a16="http://schemas.microsoft.com/office/drawing/2014/main" xmlns="" id="{00000000-0008-0000-0300-000058000000}"/>
            </a:ext>
          </a:extLst>
        </xdr:cNvPr>
        <xdr:cNvSpPr txBox="1"/>
      </xdr:nvSpPr>
      <xdr:spPr>
        <a:xfrm>
          <a:off x="11621061" y="789622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Reused Existing AC Breaker</a:t>
          </a:r>
        </a:p>
      </xdr:txBody>
    </xdr:sp>
    <xdr:clientData/>
  </xdr:twoCellAnchor>
  <xdr:twoCellAnchor>
    <xdr:from>
      <xdr:col>13</xdr:col>
      <xdr:colOff>652864</xdr:colOff>
      <xdr:row>41</xdr:row>
      <xdr:rowOff>68209</xdr:rowOff>
    </xdr:from>
    <xdr:to>
      <xdr:col>16</xdr:col>
      <xdr:colOff>292592</xdr:colOff>
      <xdr:row>43</xdr:row>
      <xdr:rowOff>175908</xdr:rowOff>
    </xdr:to>
    <xdr:sp macro="" textlink="">
      <xdr:nvSpPr>
        <xdr:cNvPr id="89" name="TextBox 122">
          <a:extLst>
            <a:ext uri="{FF2B5EF4-FFF2-40B4-BE49-F238E27FC236}">
              <a16:creationId xmlns:a16="http://schemas.microsoft.com/office/drawing/2014/main" xmlns="" id="{00000000-0008-0000-0300-000059000000}"/>
            </a:ext>
          </a:extLst>
        </xdr:cNvPr>
        <xdr:cNvSpPr txBox="1"/>
      </xdr:nvSpPr>
      <xdr:spPr>
        <a:xfrm>
          <a:off x="8606239" y="7935859"/>
          <a:ext cx="1697128" cy="46964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R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eused Existing AC BOX</a:t>
          </a:r>
        </a:p>
      </xdr:txBody>
    </xdr:sp>
    <xdr:clientData/>
  </xdr:twoCellAnchor>
  <xdr:twoCellAnchor>
    <xdr:from>
      <xdr:col>13</xdr:col>
      <xdr:colOff>646043</xdr:colOff>
      <xdr:row>44</xdr:row>
      <xdr:rowOff>157369</xdr:rowOff>
    </xdr:from>
    <xdr:to>
      <xdr:col>16</xdr:col>
      <xdr:colOff>281875</xdr:colOff>
      <xdr:row>48</xdr:row>
      <xdr:rowOff>0</xdr:rowOff>
    </xdr:to>
    <xdr:sp macro="" textlink="">
      <xdr:nvSpPr>
        <xdr:cNvPr id="90" name="TextBox 122">
          <a:extLst>
            <a:ext uri="{FF2B5EF4-FFF2-40B4-BE49-F238E27FC236}">
              <a16:creationId xmlns:a16="http://schemas.microsoft.com/office/drawing/2014/main" xmlns="" id="{00000000-0008-0000-0300-00005A000000}"/>
            </a:ext>
          </a:extLst>
        </xdr:cNvPr>
        <xdr:cNvSpPr txBox="1"/>
      </xdr:nvSpPr>
      <xdr:spPr>
        <a:xfrm>
          <a:off x="8613425" y="8337663"/>
          <a:ext cx="1910626" cy="559808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>
              <a:solidFill>
                <a:srgbClr val="FF0000"/>
              </a:solidFill>
            </a:rPr>
            <a:t>C</a:t>
          </a:r>
          <a:r>
            <a:rPr lang="en-US" altLang="zh-CN" sz="1200">
              <a:solidFill>
                <a:srgbClr val="FF0000"/>
              </a:solidFill>
            </a:rPr>
            <a:t>hange</a:t>
          </a:r>
          <a:r>
            <a:rPr lang="en-US" altLang="zh-CN" sz="1200" baseline="0">
              <a:solidFill>
                <a:srgbClr val="FF0000"/>
              </a:solidFill>
            </a:rPr>
            <a:t> Existing AC BOX to new AC BOX</a:t>
          </a:r>
        </a:p>
      </xdr:txBody>
    </xdr:sp>
    <xdr:clientData/>
  </xdr:twoCellAnchor>
  <xdr:twoCellAnchor>
    <xdr:from>
      <xdr:col>13</xdr:col>
      <xdr:colOff>646043</xdr:colOff>
      <xdr:row>48</xdr:row>
      <xdr:rowOff>91109</xdr:rowOff>
    </xdr:from>
    <xdr:to>
      <xdr:col>16</xdr:col>
      <xdr:colOff>281875</xdr:colOff>
      <xdr:row>51</xdr:row>
      <xdr:rowOff>13666</xdr:rowOff>
    </xdr:to>
    <xdr:sp macro="" textlink="">
      <xdr:nvSpPr>
        <xdr:cNvPr id="91" name="TextBox 122">
          <a:extLst>
            <a:ext uri="{FF2B5EF4-FFF2-40B4-BE49-F238E27FC236}">
              <a16:creationId xmlns:a16="http://schemas.microsoft.com/office/drawing/2014/main" xmlns="" id="{00000000-0008-0000-0300-00005B000000}"/>
            </a:ext>
          </a:extLst>
        </xdr:cNvPr>
        <xdr:cNvSpPr txBox="1"/>
      </xdr:nvSpPr>
      <xdr:spPr>
        <a:xfrm>
          <a:off x="8599418" y="9225584"/>
          <a:ext cx="1693232" cy="465482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Proposed new AC BOX</a:t>
          </a:r>
        </a:p>
      </xdr:txBody>
    </xdr:sp>
    <xdr:clientData/>
  </xdr:twoCellAnchor>
  <xdr:twoCellAnchor>
    <xdr:from>
      <xdr:col>18</xdr:col>
      <xdr:colOff>590550</xdr:colOff>
      <xdr:row>44</xdr:row>
      <xdr:rowOff>161925</xdr:rowOff>
    </xdr:from>
    <xdr:to>
      <xdr:col>21</xdr:col>
      <xdr:colOff>228038</xdr:colOff>
      <xdr:row>47</xdr:row>
      <xdr:rowOff>85725</xdr:rowOff>
    </xdr:to>
    <xdr:sp macro="" textlink="">
      <xdr:nvSpPr>
        <xdr:cNvPr id="92" name="TextBox 122">
          <a:extLst>
            <a:ext uri="{FF2B5EF4-FFF2-40B4-BE49-F238E27FC236}">
              <a16:creationId xmlns:a16="http://schemas.microsoft.com/office/drawing/2014/main" xmlns="" id="{00000000-0008-0000-0300-00005C000000}"/>
            </a:ext>
          </a:extLst>
        </xdr:cNvPr>
        <xdr:cNvSpPr txBox="1"/>
      </xdr:nvSpPr>
      <xdr:spPr>
        <a:xfrm>
          <a:off x="11610975" y="8572500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C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hange Existing AC Breaker to 50A</a:t>
          </a:r>
          <a:r>
            <a:rPr lang="en-US" altLang="zh-CN" sz="1100" b="0" i="0" baseline="0">
              <a:solidFill>
                <a:srgbClr val="FF0000"/>
              </a:solidFill>
              <a:latin typeface="+mn-lt"/>
              <a:ea typeface="+mn-ea"/>
              <a:cs typeface="+mn-cs"/>
            </a:rPr>
            <a:t> Breaker</a:t>
          </a:r>
          <a:endParaRPr lang="en-US" sz="1100" b="0" i="0">
            <a:solidFill>
              <a:srgbClr val="FF0000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18</xdr:col>
      <xdr:colOff>590550</xdr:colOff>
      <xdr:row>48</xdr:row>
      <xdr:rowOff>114300</xdr:rowOff>
    </xdr:from>
    <xdr:to>
      <xdr:col>21</xdr:col>
      <xdr:colOff>228038</xdr:colOff>
      <xdr:row>51</xdr:row>
      <xdr:rowOff>38100</xdr:rowOff>
    </xdr:to>
    <xdr:sp macro="" textlink="">
      <xdr:nvSpPr>
        <xdr:cNvPr id="93" name="TextBox 122">
          <a:extLst>
            <a:ext uri="{FF2B5EF4-FFF2-40B4-BE49-F238E27FC236}">
              <a16:creationId xmlns:a16="http://schemas.microsoft.com/office/drawing/2014/main" xmlns="" id="{00000000-0008-0000-0300-00005D000000}"/>
            </a:ext>
          </a:extLst>
        </xdr:cNvPr>
        <xdr:cNvSpPr txBox="1"/>
      </xdr:nvSpPr>
      <xdr:spPr>
        <a:xfrm>
          <a:off x="11610975" y="9248775"/>
          <a:ext cx="1694888" cy="46672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A</a:t>
          </a:r>
          <a:r>
            <a:rPr lang="en-US" altLang="zh-CN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dd new 50A AC Breaker at </a:t>
          </a:r>
          <a:r>
            <a:rPr lang="en-US" sz="1100" b="0" i="0">
              <a:solidFill>
                <a:srgbClr val="FF0000"/>
              </a:solidFill>
              <a:latin typeface="+mn-lt"/>
              <a:ea typeface="+mn-ea"/>
              <a:cs typeface="+mn-cs"/>
            </a:rPr>
            <a:t>Existing AC Box</a:t>
          </a:r>
        </a:p>
      </xdr:txBody>
    </xdr:sp>
    <xdr:clientData/>
  </xdr:twoCellAnchor>
  <xdr:twoCellAnchor>
    <xdr:from>
      <xdr:col>14</xdr:col>
      <xdr:colOff>0</xdr:colOff>
      <xdr:row>131</xdr:row>
      <xdr:rowOff>0</xdr:rowOff>
    </xdr:from>
    <xdr:to>
      <xdr:col>19</xdr:col>
      <xdr:colOff>3362</xdr:colOff>
      <xdr:row>133</xdr:row>
      <xdr:rowOff>105493</xdr:rowOff>
    </xdr:to>
    <xdr:sp macro="" textlink="">
      <xdr:nvSpPr>
        <xdr:cNvPr id="94" name="TextBox 122">
          <a:extLst>
            <a:ext uri="{FF2B5EF4-FFF2-40B4-BE49-F238E27FC236}">
              <a16:creationId xmlns:a16="http://schemas.microsoft.com/office/drawing/2014/main" xmlns="" id="{00000000-0008-0000-0300-00005E000000}"/>
            </a:ext>
          </a:extLst>
        </xdr:cNvPr>
        <xdr:cNvSpPr txBox="1"/>
      </xdr:nvSpPr>
      <xdr:spPr>
        <a:xfrm>
          <a:off x="8639175" y="234886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SWAP </a:t>
          </a:r>
          <a:r>
            <a:rPr lang="en-US" altLang="zh-CN" sz="1200">
              <a:solidFill>
                <a:srgbClr val="FF0000"/>
              </a:solidFill>
            </a:rPr>
            <a:t>existing power cabinet to</a:t>
          </a:r>
          <a:r>
            <a:rPr lang="en-US" altLang="zh-CN" sz="1200" baseline="0">
              <a:solidFill>
                <a:srgbClr val="FF0000"/>
              </a:solidFill>
            </a:rPr>
            <a:t> New  power cabinet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135</xdr:row>
      <xdr:rowOff>0</xdr:rowOff>
    </xdr:from>
    <xdr:to>
      <xdr:col>19</xdr:col>
      <xdr:colOff>3362</xdr:colOff>
      <xdr:row>137</xdr:row>
      <xdr:rowOff>105493</xdr:rowOff>
    </xdr:to>
    <xdr:sp macro="" textlink="">
      <xdr:nvSpPr>
        <xdr:cNvPr id="95" name="TextBox 122">
          <a:extLst>
            <a:ext uri="{FF2B5EF4-FFF2-40B4-BE49-F238E27FC236}">
              <a16:creationId xmlns:a16="http://schemas.microsoft.com/office/drawing/2014/main" xmlns="" id="{00000000-0008-0000-0300-00005F000000}"/>
            </a:ext>
          </a:extLst>
        </xdr:cNvPr>
        <xdr:cNvSpPr txBox="1"/>
      </xdr:nvSpPr>
      <xdr:spPr>
        <a:xfrm>
          <a:off x="8639175" y="242125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new power cabinet at new location</a:t>
          </a:r>
        </a:p>
      </xdr:txBody>
    </xdr:sp>
    <xdr:clientData/>
  </xdr:twoCellAnchor>
  <xdr:twoCellAnchor>
    <xdr:from>
      <xdr:col>14</xdr:col>
      <xdr:colOff>0</xdr:colOff>
      <xdr:row>139</xdr:row>
      <xdr:rowOff>0</xdr:rowOff>
    </xdr:from>
    <xdr:to>
      <xdr:col>19</xdr:col>
      <xdr:colOff>3362</xdr:colOff>
      <xdr:row>141</xdr:row>
      <xdr:rowOff>105493</xdr:rowOff>
    </xdr:to>
    <xdr:sp macro="" textlink="">
      <xdr:nvSpPr>
        <xdr:cNvPr id="96" name="TextBox 122">
          <a:extLst>
            <a:ext uri="{FF2B5EF4-FFF2-40B4-BE49-F238E27FC236}">
              <a16:creationId xmlns:a16="http://schemas.microsoft.com/office/drawing/2014/main" xmlns="" id="{00000000-0008-0000-0300-000060000000}"/>
            </a:ext>
          </a:extLst>
        </xdr:cNvPr>
        <xdr:cNvSpPr txBox="1"/>
      </xdr:nvSpPr>
      <xdr:spPr>
        <a:xfrm>
          <a:off x="8639175" y="24936450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G900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14</xdr:col>
      <xdr:colOff>0</xdr:colOff>
      <xdr:row>142</xdr:row>
      <xdr:rowOff>0</xdr:rowOff>
    </xdr:from>
    <xdr:to>
      <xdr:col>19</xdr:col>
      <xdr:colOff>3362</xdr:colOff>
      <xdr:row>144</xdr:row>
      <xdr:rowOff>105493</xdr:rowOff>
    </xdr:to>
    <xdr:sp macro="" textlink="">
      <xdr:nvSpPr>
        <xdr:cNvPr id="97" name="TextBox 122">
          <a:extLst>
            <a:ext uri="{FF2B5EF4-FFF2-40B4-BE49-F238E27FC236}">
              <a16:creationId xmlns:a16="http://schemas.microsoft.com/office/drawing/2014/main" xmlns="" id="{00000000-0008-0000-0300-000061000000}"/>
            </a:ext>
          </a:extLst>
        </xdr:cNvPr>
        <xdr:cNvSpPr txBox="1"/>
      </xdr:nvSpPr>
      <xdr:spPr>
        <a:xfrm>
          <a:off x="8639175" y="25479375"/>
          <a:ext cx="3070412" cy="467443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Proposed Add Ne</a:t>
          </a:r>
          <a:r>
            <a:rPr lang="en-US" altLang="zh-CN" sz="1200" baseline="0">
              <a:solidFill>
                <a:srgbClr val="FF0000"/>
              </a:solidFill>
            </a:rPr>
            <a:t>w  power cabinet at Existing G1800 cabinet location</a:t>
          </a:r>
          <a:endParaRPr lang="en-US" sz="1200" baseline="0">
            <a:solidFill>
              <a:srgbClr val="FF0000"/>
            </a:solidFill>
          </a:endParaRPr>
        </a:p>
      </xdr:txBody>
    </xdr:sp>
    <xdr:clientData/>
  </xdr:twoCellAnchor>
  <xdr:twoCellAnchor>
    <xdr:from>
      <xdr:col>8</xdr:col>
      <xdr:colOff>276224</xdr:colOff>
      <xdr:row>138</xdr:row>
      <xdr:rowOff>149680</xdr:rowOff>
    </xdr:from>
    <xdr:to>
      <xdr:col>9</xdr:col>
      <xdr:colOff>530678</xdr:colOff>
      <xdr:row>151</xdr:row>
      <xdr:rowOff>108859</xdr:rowOff>
    </xdr:to>
    <xdr:sp macro="" textlink="">
      <xdr:nvSpPr>
        <xdr:cNvPr id="112" name="立方体 111">
          <a:extLst>
            <a:ext uri="{FF2B5EF4-FFF2-40B4-BE49-F238E27FC236}">
              <a16:creationId xmlns:a16="http://schemas.microsoft.com/office/drawing/2014/main" xmlns="" id="{00000000-0008-0000-0300-000070000000}"/>
            </a:ext>
          </a:extLst>
        </xdr:cNvPr>
        <xdr:cNvSpPr/>
      </xdr:nvSpPr>
      <xdr:spPr>
        <a:xfrm flipH="1">
          <a:off x="5433331" y="25758323"/>
          <a:ext cx="1002847" cy="2258786"/>
        </a:xfrm>
        <a:prstGeom prst="cube">
          <a:avLst/>
        </a:prstGeom>
        <a:solidFill>
          <a:srgbClr val="FF0000">
            <a:alpha val="50196"/>
          </a:srgbClr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6</xdr:col>
      <xdr:colOff>471449</xdr:colOff>
      <xdr:row>125</xdr:row>
      <xdr:rowOff>6803</xdr:rowOff>
    </xdr:from>
    <xdr:to>
      <xdr:col>8</xdr:col>
      <xdr:colOff>652292</xdr:colOff>
      <xdr:row>138</xdr:row>
      <xdr:rowOff>149680</xdr:rowOff>
    </xdr:to>
    <xdr:cxnSp macro="">
      <xdr:nvCxnSpPr>
        <xdr:cNvPr id="84" name="直接箭头连接符 83">
          <a:extLst>
            <a:ext uri="{FF2B5EF4-FFF2-40B4-BE49-F238E27FC236}">
              <a16:creationId xmlns:a16="http://schemas.microsoft.com/office/drawing/2014/main" xmlns="" id="{00000000-0008-0000-0300-000054000000}"/>
            </a:ext>
          </a:extLst>
        </xdr:cNvPr>
        <xdr:cNvCxnSpPr>
          <a:stCxn id="85" idx="1"/>
          <a:endCxn id="112" idx="0"/>
        </xdr:cNvCxnSpPr>
      </xdr:nvCxnSpPr>
      <xdr:spPr>
        <a:xfrm>
          <a:off x="4118163" y="23315839"/>
          <a:ext cx="1691236" cy="2442484"/>
        </a:xfrm>
        <a:prstGeom prst="straightConnector1">
          <a:avLst/>
        </a:prstGeom>
        <a:noFill/>
        <a:ln w="25400" cap="flat" cmpd="sng" algn="ctr">
          <a:solidFill>
            <a:srgbClr val="FF0000"/>
          </a:solidFill>
          <a:prstDash val="solid"/>
          <a:tailEnd type="triangle"/>
        </a:ln>
        <a:effectLst>
          <a:outerShdw blurRad="40000" dist="20000" dir="5400000" rotWithShape="0">
            <a:srgbClr val="000000">
              <a:alpha val="38000"/>
            </a:srgbClr>
          </a:outerShdw>
        </a:effectLst>
      </xdr:spPr>
    </xdr:cxnSp>
    <xdr:clientData/>
  </xdr:twoCellAnchor>
  <xdr:twoCellAnchor>
    <xdr:from>
      <xdr:col>6</xdr:col>
      <xdr:colOff>471449</xdr:colOff>
      <xdr:row>123</xdr:row>
      <xdr:rowOff>68035</xdr:rowOff>
    </xdr:from>
    <xdr:to>
      <xdr:col>10</xdr:col>
      <xdr:colOff>911680</xdr:colOff>
      <xdr:row>126</xdr:row>
      <xdr:rowOff>122464</xdr:rowOff>
    </xdr:to>
    <xdr:sp macro="" textlink="">
      <xdr:nvSpPr>
        <xdr:cNvPr id="85" name="TextBox 122">
          <a:extLst>
            <a:ext uri="{FF2B5EF4-FFF2-40B4-BE49-F238E27FC236}">
              <a16:creationId xmlns:a16="http://schemas.microsoft.com/office/drawing/2014/main" xmlns="" id="{00000000-0008-0000-0300-000055000000}"/>
            </a:ext>
          </a:extLst>
        </xdr:cNvPr>
        <xdr:cNvSpPr txBox="1"/>
      </xdr:nvSpPr>
      <xdr:spPr>
        <a:xfrm>
          <a:off x="4118163" y="23023285"/>
          <a:ext cx="3365767" cy="585108"/>
        </a:xfrm>
        <a:prstGeom prst="rect">
          <a:avLst/>
        </a:prstGeom>
        <a:solidFill>
          <a:sysClr val="window" lastClr="FFFFFF"/>
        </a:solidFill>
        <a:ln w="25400" cap="flat" cmpd="sng" algn="ctr">
          <a:solidFill>
            <a:srgbClr val="FF0000"/>
          </a:solidFill>
          <a:prstDash val="solid"/>
        </a:ln>
        <a:effectLst/>
      </xdr:spPr>
      <xdr:txBody>
        <a:bodyPr vertOverflow="clip" horzOverflow="clip" wrap="square" rtlCol="0" anchor="ctr"/>
        <a:lstStyle/>
        <a:p>
          <a:pPr eaLnBrk="1" fontAlgn="auto" latinLnBrk="0" hangingPunct="1"/>
          <a:r>
            <a:rPr lang="en-US" altLang="zh-CN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Proposed new power cabinet at new location</a:t>
          </a:r>
        </a:p>
      </xdr:txBody>
    </xdr:sp>
    <xdr:clientData/>
  </xdr:twoCellAnchor>
  <xdr:twoCellAnchor>
    <xdr:from>
      <xdr:col>5</xdr:col>
      <xdr:colOff>166688</xdr:colOff>
      <xdr:row>41</xdr:row>
      <xdr:rowOff>102577</xdr:rowOff>
    </xdr:from>
    <xdr:to>
      <xdr:col>9</xdr:col>
      <xdr:colOff>13658</xdr:colOff>
      <xdr:row>43</xdr:row>
      <xdr:rowOff>5103</xdr:rowOff>
    </xdr:to>
    <xdr:cxnSp macro="">
      <xdr:nvCxnSpPr>
        <xdr:cNvPr id="46" name="直接箭头连接符 45">
          <a:extLst>
            <a:ext uri="{FF2B5EF4-FFF2-40B4-BE49-F238E27FC236}">
              <a16:creationId xmlns:a16="http://schemas.microsoft.com/office/drawing/2014/main" xmlns="" id="{00000000-0008-0000-0300-00002E000000}"/>
            </a:ext>
          </a:extLst>
        </xdr:cNvPr>
        <xdr:cNvCxnSpPr/>
      </xdr:nvCxnSpPr>
      <xdr:spPr>
        <a:xfrm flipH="1">
          <a:off x="2860902" y="7668148"/>
          <a:ext cx="3058256" cy="256312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14239</xdr:colOff>
      <xdr:row>40</xdr:row>
      <xdr:rowOff>56692</xdr:rowOff>
    </xdr:from>
    <xdr:to>
      <xdr:col>12</xdr:col>
      <xdr:colOff>15063</xdr:colOff>
      <xdr:row>44</xdr:row>
      <xdr:rowOff>40820</xdr:rowOff>
    </xdr:to>
    <xdr:sp macro="" textlink="">
      <xdr:nvSpPr>
        <xdr:cNvPr id="49" name="TextBox 122">
          <a:extLst>
            <a:ext uri="{FF2B5EF4-FFF2-40B4-BE49-F238E27FC236}">
              <a16:creationId xmlns:a16="http://schemas.microsoft.com/office/drawing/2014/main" xmlns="" id="{00000000-0008-0000-0300-000031000000}"/>
            </a:ext>
          </a:extLst>
        </xdr:cNvPr>
        <xdr:cNvSpPr txBox="1"/>
      </xdr:nvSpPr>
      <xdr:spPr>
        <a:xfrm>
          <a:off x="5919739" y="7445371"/>
          <a:ext cx="1905824" cy="691699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altLang="zh-CN" sz="1200" baseline="0">
              <a:solidFill>
                <a:srgbClr val="FF0000"/>
              </a:solidFill>
            </a:rPr>
            <a:t>Change Existing AC BOX to new AC BOX</a:t>
          </a:r>
        </a:p>
      </xdr:txBody>
    </xdr:sp>
    <xdr:clientData/>
  </xdr:twoCellAnchor>
  <xdr:twoCellAnchor editAs="oneCell">
    <xdr:from>
      <xdr:col>3</xdr:col>
      <xdr:colOff>476252</xdr:colOff>
      <xdr:row>9</xdr:row>
      <xdr:rowOff>143634</xdr:rowOff>
    </xdr:from>
    <xdr:to>
      <xdr:col>5</xdr:col>
      <xdr:colOff>353786</xdr:colOff>
      <xdr:row>26</xdr:row>
      <xdr:rowOff>136071</xdr:rowOff>
    </xdr:to>
    <xdr:pic>
      <xdr:nvPicPr>
        <xdr:cNvPr id="50" name="Picture 22">
          <a:extLst>
            <a:ext uri="{FF2B5EF4-FFF2-40B4-BE49-F238E27FC236}">
              <a16:creationId xmlns:a16="http://schemas.microsoft.com/office/drawing/2014/main" xmlns="" id="{00000000-0008-0000-0300-00003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60716" y="1980598"/>
          <a:ext cx="1687284" cy="2999616"/>
        </a:xfrm>
        <a:prstGeom prst="rect">
          <a:avLst/>
        </a:prstGeom>
      </xdr:spPr>
    </xdr:pic>
    <xdr:clientData/>
  </xdr:twoCellAnchor>
  <xdr:twoCellAnchor editAs="oneCell">
    <xdr:from>
      <xdr:col>7</xdr:col>
      <xdr:colOff>832759</xdr:colOff>
      <xdr:row>9</xdr:row>
      <xdr:rowOff>101301</xdr:rowOff>
    </xdr:from>
    <xdr:to>
      <xdr:col>10</xdr:col>
      <xdr:colOff>217713</xdr:colOff>
      <xdr:row>26</xdr:row>
      <xdr:rowOff>16328</xdr:rowOff>
    </xdr:to>
    <xdr:pic>
      <xdr:nvPicPr>
        <xdr:cNvPr id="76" name="Picture 22">
          <a:extLst>
            <a:ext uri="{FF2B5EF4-FFF2-40B4-BE49-F238E27FC236}">
              <a16:creationId xmlns:a16="http://schemas.microsoft.com/office/drawing/2014/main" xmlns="" id="{00000000-0008-0000-0300-00004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6223" y="1938265"/>
          <a:ext cx="1643740" cy="2922206"/>
        </a:xfrm>
        <a:prstGeom prst="rect">
          <a:avLst/>
        </a:prstGeom>
      </xdr:spPr>
    </xdr:pic>
    <xdr:clientData/>
  </xdr:twoCellAnchor>
  <xdr:twoCellAnchor editAs="oneCell">
    <xdr:from>
      <xdr:col>14</xdr:col>
      <xdr:colOff>204108</xdr:colOff>
      <xdr:row>33</xdr:row>
      <xdr:rowOff>27215</xdr:rowOff>
    </xdr:from>
    <xdr:to>
      <xdr:col>31</xdr:col>
      <xdr:colOff>659655</xdr:colOff>
      <xdr:row>40</xdr:row>
      <xdr:rowOff>176714</xdr:rowOff>
    </xdr:to>
    <xdr:pic>
      <xdr:nvPicPr>
        <xdr:cNvPr id="8" name="图片 7">
          <a:extLst>
            <a:ext uri="{FF2B5EF4-FFF2-40B4-BE49-F238E27FC236}">
              <a16:creationId xmlns:a16="http://schemas.microsoft.com/office/drawing/2014/main" xmlns="" id="{00000000-0008-0000-03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858251" y="6136822"/>
          <a:ext cx="13219047" cy="14285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8</xdr:col>
      <xdr:colOff>95791</xdr:colOff>
      <xdr:row>2</xdr:row>
      <xdr:rowOff>149226</xdr:rowOff>
    </xdr:from>
    <xdr:to>
      <xdr:col>9</xdr:col>
      <xdr:colOff>914400</xdr:colOff>
      <xdr:row>5</xdr:row>
      <xdr:rowOff>94854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91716" y="530226"/>
          <a:ext cx="1561559" cy="488553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59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oneCellAnchor>
  <xdr:twoCellAnchor editAs="oneCell">
    <xdr:from>
      <xdr:col>8</xdr:col>
      <xdr:colOff>76200</xdr:colOff>
      <xdr:row>59</xdr:row>
      <xdr:rowOff>161925</xdr:rowOff>
    </xdr:from>
    <xdr:to>
      <xdr:col>9</xdr:col>
      <xdr:colOff>894809</xdr:colOff>
      <xdr:row>62</xdr:row>
      <xdr:rowOff>107553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xmlns="" id="{00000000-0008-0000-0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72125" y="10839450"/>
          <a:ext cx="1561559" cy="48855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210435</xdr:colOff>
      <xdr:row>2</xdr:row>
      <xdr:rowOff>11076</xdr:rowOff>
    </xdr:from>
    <xdr:to>
      <xdr:col>4</xdr:col>
      <xdr:colOff>543847</xdr:colOff>
      <xdr:row>6</xdr:row>
      <xdr:rowOff>132907</xdr:rowOff>
    </xdr:to>
    <xdr:pic>
      <xdr:nvPicPr>
        <xdr:cNvPr id="80" name="Picture 6">
          <a:extLst>
            <a:ext uri="{FF2B5EF4-FFF2-40B4-BE49-F238E27FC236}">
              <a16:creationId xmlns:a16="http://schemas.microsoft.com/office/drawing/2014/main" xmlns="" id="{00000000-0008-0000-0500-00005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3138" y="387646"/>
          <a:ext cx="1385593" cy="874970"/>
        </a:xfrm>
        <a:prstGeom prst="rect">
          <a:avLst/>
        </a:prstGeom>
      </xdr:spPr>
    </xdr:pic>
    <xdr:clientData/>
  </xdr:twoCellAnchor>
  <xdr:twoCellAnchor editAs="oneCell">
    <xdr:from>
      <xdr:col>13</xdr:col>
      <xdr:colOff>22104</xdr:colOff>
      <xdr:row>2</xdr:row>
      <xdr:rowOff>119886</xdr:rowOff>
    </xdr:from>
    <xdr:to>
      <xdr:col>15</xdr:col>
      <xdr:colOff>154208</xdr:colOff>
      <xdr:row>6</xdr:row>
      <xdr:rowOff>66454</xdr:rowOff>
    </xdr:to>
    <xdr:pic>
      <xdr:nvPicPr>
        <xdr:cNvPr id="81" name="Picture 7">
          <a:extLst>
            <a:ext uri="{FF2B5EF4-FFF2-40B4-BE49-F238E27FC236}">
              <a16:creationId xmlns:a16="http://schemas.microsoft.com/office/drawing/2014/main" xmlns="" id="{00000000-0008-0000-0500-00005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73412" y="496456"/>
          <a:ext cx="2236465" cy="699707"/>
        </a:xfrm>
        <a:prstGeom prst="rect">
          <a:avLst/>
        </a:prstGeom>
      </xdr:spPr>
    </xdr:pic>
    <xdr:clientData/>
  </xdr:twoCellAnchor>
  <xdr:twoCellAnchor editAs="oneCell">
    <xdr:from>
      <xdr:col>7</xdr:col>
      <xdr:colOff>431006</xdr:colOff>
      <xdr:row>12</xdr:row>
      <xdr:rowOff>198761</xdr:rowOff>
    </xdr:from>
    <xdr:to>
      <xdr:col>10</xdr:col>
      <xdr:colOff>613644</xdr:colOff>
      <xdr:row>20</xdr:row>
      <xdr:rowOff>205602</xdr:rowOff>
    </xdr:to>
    <xdr:pic>
      <xdr:nvPicPr>
        <xdr:cNvPr id="16" name="图片 15">
          <a:extLst>
            <a:ext uri="{FF2B5EF4-FFF2-40B4-BE49-F238E27FC236}">
              <a16:creationId xmlns:a16="http://schemas.microsoft.com/office/drawing/2014/main" xmlns="" id="{00000000-0008-0000-05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18535" y="2502482"/>
          <a:ext cx="2253772" cy="1690329"/>
        </a:xfrm>
        <a:prstGeom prst="rect">
          <a:avLst/>
        </a:prstGeom>
      </xdr:spPr>
    </xdr:pic>
    <xdr:clientData/>
  </xdr:twoCellAnchor>
  <xdr:twoCellAnchor editAs="oneCell">
    <xdr:from>
      <xdr:col>12</xdr:col>
      <xdr:colOff>433789</xdr:colOff>
      <xdr:row>12</xdr:row>
      <xdr:rowOff>184152</xdr:rowOff>
    </xdr:from>
    <xdr:to>
      <xdr:col>14</xdr:col>
      <xdr:colOff>599897</xdr:colOff>
      <xdr:row>20</xdr:row>
      <xdr:rowOff>203515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5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32917" y="2487873"/>
          <a:ext cx="2270468" cy="1702851"/>
        </a:xfrm>
        <a:prstGeom prst="rect">
          <a:avLst/>
        </a:prstGeom>
      </xdr:spPr>
    </xdr:pic>
    <xdr:clientData/>
  </xdr:twoCellAnchor>
  <xdr:twoCellAnchor editAs="oneCell">
    <xdr:from>
      <xdr:col>3</xdr:col>
      <xdr:colOff>420916</xdr:colOff>
      <xdr:row>28</xdr:row>
      <xdr:rowOff>39962</xdr:rowOff>
    </xdr:from>
    <xdr:to>
      <xdr:col>5</xdr:col>
      <xdr:colOff>549287</xdr:colOff>
      <xdr:row>36</xdr:row>
      <xdr:rowOff>31023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5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3619" y="5655282"/>
          <a:ext cx="2232732" cy="1674549"/>
        </a:xfrm>
        <a:prstGeom prst="rect">
          <a:avLst/>
        </a:prstGeom>
      </xdr:spPr>
    </xdr:pic>
    <xdr:clientData/>
  </xdr:twoCellAnchor>
  <xdr:twoCellAnchor editAs="oneCell">
    <xdr:from>
      <xdr:col>7</xdr:col>
      <xdr:colOff>391082</xdr:colOff>
      <xdr:row>27</xdr:row>
      <xdr:rowOff>192175</xdr:rowOff>
    </xdr:from>
    <xdr:to>
      <xdr:col>10</xdr:col>
      <xdr:colOff>517956</xdr:colOff>
      <xdr:row>35</xdr:row>
      <xdr:rowOff>157193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5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78611" y="5597059"/>
          <a:ext cx="2198008" cy="1648506"/>
        </a:xfrm>
        <a:prstGeom prst="rect">
          <a:avLst/>
        </a:prstGeom>
      </xdr:spPr>
    </xdr:pic>
    <xdr:clientData/>
  </xdr:twoCellAnchor>
  <xdr:twoCellAnchor editAs="oneCell">
    <xdr:from>
      <xdr:col>3</xdr:col>
      <xdr:colOff>428149</xdr:colOff>
      <xdr:row>43</xdr:row>
      <xdr:rowOff>559</xdr:rowOff>
    </xdr:from>
    <xdr:to>
      <xdr:col>5</xdr:col>
      <xdr:colOff>626865</xdr:colOff>
      <xdr:row>51</xdr:row>
      <xdr:rowOff>44378</xdr:rowOff>
    </xdr:to>
    <xdr:pic>
      <xdr:nvPicPr>
        <xdr:cNvPr id="21" name="图片 20">
          <a:extLst>
            <a:ext uri="{FF2B5EF4-FFF2-40B4-BE49-F238E27FC236}">
              <a16:creationId xmlns:a16="http://schemas.microsoft.com/office/drawing/2014/main" xmlns="" id="{00000000-0008-0000-05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0852" y="8705966"/>
          <a:ext cx="2303077" cy="1727307"/>
        </a:xfrm>
        <a:prstGeom prst="rect">
          <a:avLst/>
        </a:prstGeom>
      </xdr:spPr>
    </xdr:pic>
    <xdr:clientData/>
  </xdr:twoCellAnchor>
  <xdr:twoCellAnchor editAs="oneCell">
    <xdr:from>
      <xdr:col>12</xdr:col>
      <xdr:colOff>446023</xdr:colOff>
      <xdr:row>42</xdr:row>
      <xdr:rowOff>200222</xdr:rowOff>
    </xdr:from>
    <xdr:to>
      <xdr:col>14</xdr:col>
      <xdr:colOff>619079</xdr:colOff>
      <xdr:row>51</xdr:row>
      <xdr:rowOff>14360</xdr:rowOff>
    </xdr:to>
    <xdr:pic>
      <xdr:nvPicPr>
        <xdr:cNvPr id="22" name="图片 21">
          <a:extLst>
            <a:ext uri="{FF2B5EF4-FFF2-40B4-BE49-F238E27FC236}">
              <a16:creationId xmlns:a16="http://schemas.microsoft.com/office/drawing/2014/main" xmlns="" id="{00000000-0008-0000-05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45151" y="8695193"/>
          <a:ext cx="2277416" cy="1708062"/>
        </a:xfrm>
        <a:prstGeom prst="rect">
          <a:avLst/>
        </a:prstGeom>
      </xdr:spPr>
    </xdr:pic>
    <xdr:clientData/>
  </xdr:twoCellAnchor>
  <xdr:twoCellAnchor editAs="oneCell">
    <xdr:from>
      <xdr:col>3</xdr:col>
      <xdr:colOff>491564</xdr:colOff>
      <xdr:row>57</xdr:row>
      <xdr:rowOff>196490</xdr:rowOff>
    </xdr:from>
    <xdr:to>
      <xdr:col>5</xdr:col>
      <xdr:colOff>605599</xdr:colOff>
      <xdr:row>65</xdr:row>
      <xdr:rowOff>176798</xdr:rowOff>
    </xdr:to>
    <xdr:pic>
      <xdr:nvPicPr>
        <xdr:cNvPr id="36" name="图片 35">
          <a:extLst>
            <a:ext uri="{FF2B5EF4-FFF2-40B4-BE49-F238E27FC236}">
              <a16:creationId xmlns:a16="http://schemas.microsoft.com/office/drawing/2014/main" xmlns="" id="{00000000-0008-0000-05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34267" y="11781548"/>
          <a:ext cx="2218396" cy="1663797"/>
        </a:xfrm>
        <a:prstGeom prst="rect">
          <a:avLst/>
        </a:prstGeom>
      </xdr:spPr>
    </xdr:pic>
    <xdr:clientData/>
  </xdr:twoCellAnchor>
  <xdr:twoCellAnchor editAs="oneCell">
    <xdr:from>
      <xdr:col>12</xdr:col>
      <xdr:colOff>365901</xdr:colOff>
      <xdr:row>57</xdr:row>
      <xdr:rowOff>77529</xdr:rowOff>
    </xdr:from>
    <xdr:to>
      <xdr:col>14</xdr:col>
      <xdr:colOff>680849</xdr:colOff>
      <xdr:row>65</xdr:row>
      <xdr:rowOff>208521</xdr:rowOff>
    </xdr:to>
    <xdr:pic>
      <xdr:nvPicPr>
        <xdr:cNvPr id="37" name="图片 36">
          <a:extLst>
            <a:ext uri="{FF2B5EF4-FFF2-40B4-BE49-F238E27FC236}">
              <a16:creationId xmlns:a16="http://schemas.microsoft.com/office/drawing/2014/main" xmlns="" id="{00000000-0008-0000-05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565029" y="11662587"/>
          <a:ext cx="2419308" cy="1814481"/>
        </a:xfrm>
        <a:prstGeom prst="rect">
          <a:avLst/>
        </a:prstGeom>
      </xdr:spPr>
    </xdr:pic>
    <xdr:clientData/>
  </xdr:twoCellAnchor>
  <xdr:twoCellAnchor editAs="oneCell">
    <xdr:from>
      <xdr:col>7</xdr:col>
      <xdr:colOff>441071</xdr:colOff>
      <xdr:row>58</xdr:row>
      <xdr:rowOff>15793</xdr:rowOff>
    </xdr:from>
    <xdr:to>
      <xdr:col>10</xdr:col>
      <xdr:colOff>617634</xdr:colOff>
      <xdr:row>66</xdr:row>
      <xdr:rowOff>18076</xdr:rowOff>
    </xdr:to>
    <xdr:pic>
      <xdr:nvPicPr>
        <xdr:cNvPr id="38" name="图片 37">
          <a:extLst>
            <a:ext uri="{FF2B5EF4-FFF2-40B4-BE49-F238E27FC236}">
              <a16:creationId xmlns:a16="http://schemas.microsoft.com/office/drawing/2014/main" xmlns="" id="{00000000-0008-0000-0500-00002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28600" y="11811287"/>
          <a:ext cx="2247697" cy="1685772"/>
        </a:xfrm>
        <a:prstGeom prst="rect">
          <a:avLst/>
        </a:prstGeom>
      </xdr:spPr>
    </xdr:pic>
    <xdr:clientData/>
  </xdr:twoCellAnchor>
  <xdr:twoCellAnchor editAs="oneCell">
    <xdr:from>
      <xdr:col>3</xdr:col>
      <xdr:colOff>427121</xdr:colOff>
      <xdr:row>13</xdr:row>
      <xdr:rowOff>21877</xdr:rowOff>
    </xdr:from>
    <xdr:to>
      <xdr:col>5</xdr:col>
      <xdr:colOff>624288</xdr:colOff>
      <xdr:row>21</xdr:row>
      <xdr:rowOff>64535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5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69824" y="2536034"/>
          <a:ext cx="2301528" cy="1726146"/>
        </a:xfrm>
        <a:prstGeom prst="rect">
          <a:avLst/>
        </a:prstGeom>
      </xdr:spPr>
    </xdr:pic>
    <xdr:clientData/>
  </xdr:twoCellAnchor>
  <xdr:twoCellAnchor editAs="oneCell">
    <xdr:from>
      <xdr:col>12</xdr:col>
      <xdr:colOff>666845</xdr:colOff>
      <xdr:row>28</xdr:row>
      <xdr:rowOff>23801</xdr:rowOff>
    </xdr:from>
    <xdr:to>
      <xdr:col>14</xdr:col>
      <xdr:colOff>702197</xdr:colOff>
      <xdr:row>35</xdr:row>
      <xdr:rowOff>155533</xdr:rowOff>
    </xdr:to>
    <xdr:pic>
      <xdr:nvPicPr>
        <xdr:cNvPr id="24" name="图片 23">
          <a:extLst>
            <a:ext uri="{FF2B5EF4-FFF2-40B4-BE49-F238E27FC236}">
              <a16:creationId xmlns:a16="http://schemas.microsoft.com/office/drawing/2014/main" xmlns="" id="{00000000-0008-0000-05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65973" y="5639121"/>
          <a:ext cx="2139712" cy="1604784"/>
        </a:xfrm>
        <a:prstGeom prst="rect">
          <a:avLst/>
        </a:prstGeom>
      </xdr:spPr>
    </xdr:pic>
    <xdr:clientData/>
  </xdr:twoCellAnchor>
  <xdr:twoCellAnchor editAs="oneCell">
    <xdr:from>
      <xdr:col>7</xdr:col>
      <xdr:colOff>510456</xdr:colOff>
      <xdr:row>43</xdr:row>
      <xdr:rowOff>66348</xdr:rowOff>
    </xdr:from>
    <xdr:to>
      <xdr:col>10</xdr:col>
      <xdr:colOff>564991</xdr:colOff>
      <xdr:row>50</xdr:row>
      <xdr:rowOff>187547</xdr:rowOff>
    </xdr:to>
    <xdr:pic>
      <xdr:nvPicPr>
        <xdr:cNvPr id="25" name="图片 24">
          <a:extLst>
            <a:ext uri="{FF2B5EF4-FFF2-40B4-BE49-F238E27FC236}">
              <a16:creationId xmlns:a16="http://schemas.microsoft.com/office/drawing/2014/main" xmlns="" id="{00000000-0008-0000-05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97985" y="8771755"/>
          <a:ext cx="2125669" cy="159425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12</xdr:col>
      <xdr:colOff>105316</xdr:colOff>
      <xdr:row>2</xdr:row>
      <xdr:rowOff>111126</xdr:rowOff>
    </xdr:from>
    <xdr:to>
      <xdr:col>13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44241" y="492126"/>
          <a:ext cx="1867270" cy="584199"/>
        </a:xfrm>
        <a:prstGeom prst="rect">
          <a:avLst/>
        </a:prstGeom>
      </xdr:spPr>
    </xdr:pic>
    <xdr:clientData/>
  </xdr:twoCellAnchor>
  <xdr:twoCellAnchor editAs="oneCell">
    <xdr:from>
      <xdr:col>2</xdr:col>
      <xdr:colOff>923521</xdr:colOff>
      <xdr:row>43</xdr:row>
      <xdr:rowOff>143194</xdr:rowOff>
    </xdr:from>
    <xdr:to>
      <xdr:col>4</xdr:col>
      <xdr:colOff>31815</xdr:colOff>
      <xdr:row>53</xdr:row>
      <xdr:rowOff>174077</xdr:rowOff>
    </xdr:to>
    <xdr:pic>
      <xdr:nvPicPr>
        <xdr:cNvPr id="18" name="图片 17">
          <a:extLst>
            <a:ext uri="{FF2B5EF4-FFF2-40B4-BE49-F238E27FC236}">
              <a16:creationId xmlns:a16="http://schemas.microsoft.com/office/drawing/2014/main" xmlns="" id="{00000000-0008-0000-06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70903" y="8850165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673225</xdr:colOff>
      <xdr:row>10</xdr:row>
      <xdr:rowOff>100663</xdr:rowOff>
    </xdr:from>
    <xdr:to>
      <xdr:col>3</xdr:col>
      <xdr:colOff>1050828</xdr:colOff>
      <xdr:row>22</xdr:row>
      <xdr:rowOff>89642</xdr:rowOff>
    </xdr:to>
    <xdr:pic>
      <xdr:nvPicPr>
        <xdr:cNvPr id="16" name="Imagen 2">
          <a:extLst>
            <a:ext uri="{FF2B5EF4-FFF2-40B4-BE49-F238E27FC236}">
              <a16:creationId xmlns:a16="http://schemas.microsoft.com/office/drawing/2014/main" xmlns="" id="{00000000-0008-0000-06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20607" y="2061692"/>
          <a:ext cx="1430956" cy="25439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951994</xdr:colOff>
      <xdr:row>43</xdr:row>
      <xdr:rowOff>159912</xdr:rowOff>
    </xdr:from>
    <xdr:to>
      <xdr:col>9</xdr:col>
      <xdr:colOff>82700</xdr:colOff>
      <xdr:row>53</xdr:row>
      <xdr:rowOff>190795</xdr:rowOff>
    </xdr:to>
    <xdr:pic>
      <xdr:nvPicPr>
        <xdr:cNvPr id="19" name="图片 18">
          <a:extLst>
            <a:ext uri="{FF2B5EF4-FFF2-40B4-BE49-F238E27FC236}">
              <a16:creationId xmlns:a16="http://schemas.microsoft.com/office/drawing/2014/main" xmlns="" id="{00000000-0008-0000-06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649935" y="8866883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6</xdr:col>
      <xdr:colOff>572913</xdr:colOff>
      <xdr:row>10</xdr:row>
      <xdr:rowOff>97049</xdr:rowOff>
    </xdr:from>
    <xdr:to>
      <xdr:col>9</xdr:col>
      <xdr:colOff>268940</xdr:colOff>
      <xdr:row>21</xdr:row>
      <xdr:rowOff>128779</xdr:rowOff>
    </xdr:to>
    <xdr:pic>
      <xdr:nvPicPr>
        <xdr:cNvPr id="22" name="Imagen 2">
          <a:extLst>
            <a:ext uri="{FF2B5EF4-FFF2-40B4-BE49-F238E27FC236}">
              <a16:creationId xmlns:a16="http://schemas.microsoft.com/office/drawing/2014/main" xmlns="" id="{00000000-0008-0000-06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270854" y="2058078"/>
          <a:ext cx="1780321" cy="23737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814774</xdr:colOff>
      <xdr:row>11</xdr:row>
      <xdr:rowOff>85384</xdr:rowOff>
    </xdr:from>
    <xdr:to>
      <xdr:col>13</xdr:col>
      <xdr:colOff>328067</xdr:colOff>
      <xdr:row>21</xdr:row>
      <xdr:rowOff>116265</xdr:rowOff>
    </xdr:to>
    <xdr:pic>
      <xdr:nvPicPr>
        <xdr:cNvPr id="31" name="图片 13">
          <a:extLst>
            <a:ext uri="{FF2B5EF4-FFF2-40B4-BE49-F238E27FC236}">
              <a16:creationId xmlns:a16="http://schemas.microsoft.com/office/drawing/2014/main" xmlns="" id="{00000000-0008-0000-06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840862" y="2259325"/>
          <a:ext cx="1619999" cy="21599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746973</xdr:colOff>
      <xdr:row>26</xdr:row>
      <xdr:rowOff>87087</xdr:rowOff>
    </xdr:from>
    <xdr:to>
      <xdr:col>4</xdr:col>
      <xdr:colOff>260265</xdr:colOff>
      <xdr:row>36</xdr:row>
      <xdr:rowOff>117967</xdr:rowOff>
    </xdr:to>
    <xdr:pic>
      <xdr:nvPicPr>
        <xdr:cNvPr id="32" name="Imagen 1">
          <a:extLst>
            <a:ext uri="{FF2B5EF4-FFF2-40B4-BE49-F238E27FC236}">
              <a16:creationId xmlns:a16="http://schemas.microsoft.com/office/drawing/2014/main" xmlns="" id="{00000000-0008-0000-06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1094355" y="5342646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724840</xdr:colOff>
      <xdr:row>26</xdr:row>
      <xdr:rowOff>127996</xdr:rowOff>
    </xdr:from>
    <xdr:to>
      <xdr:col>9</xdr:col>
      <xdr:colOff>260544</xdr:colOff>
      <xdr:row>36</xdr:row>
      <xdr:rowOff>158876</xdr:rowOff>
    </xdr:to>
    <xdr:pic>
      <xdr:nvPicPr>
        <xdr:cNvPr id="33" name="图片 11">
          <a:extLst>
            <a:ext uri="{FF2B5EF4-FFF2-40B4-BE49-F238E27FC236}">
              <a16:creationId xmlns:a16="http://schemas.microsoft.com/office/drawing/2014/main" xmlns="" id="{00000000-0008-0000-06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4422781" y="5383555"/>
          <a:ext cx="1619998" cy="215999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365180</xdr:colOff>
      <xdr:row>26</xdr:row>
      <xdr:rowOff>179294</xdr:rowOff>
    </xdr:from>
    <xdr:to>
      <xdr:col>13</xdr:col>
      <xdr:colOff>760610</xdr:colOff>
      <xdr:row>35</xdr:row>
      <xdr:rowOff>139689</xdr:rowOff>
    </xdr:to>
    <xdr:pic>
      <xdr:nvPicPr>
        <xdr:cNvPr id="34" name="图片 12">
          <a:extLst>
            <a:ext uri="{FF2B5EF4-FFF2-40B4-BE49-F238E27FC236}">
              <a16:creationId xmlns:a16="http://schemas.microsoft.com/office/drawing/2014/main" xmlns="" id="{00000000-0008-0000-06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7391268" y="5434853"/>
          <a:ext cx="2502136" cy="18766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268167</xdr:colOff>
      <xdr:row>60</xdr:row>
      <xdr:rowOff>83679</xdr:rowOff>
    </xdr:from>
    <xdr:to>
      <xdr:col>9</xdr:col>
      <xdr:colOff>743873</xdr:colOff>
      <xdr:row>67</xdr:row>
      <xdr:rowOff>33296</xdr:rowOff>
    </xdr:to>
    <xdr:pic>
      <xdr:nvPicPr>
        <xdr:cNvPr id="39" name="图片 38">
          <a:extLst>
            <a:ext uri="{FF2B5EF4-FFF2-40B4-BE49-F238E27FC236}">
              <a16:creationId xmlns:a16="http://schemas.microsoft.com/office/drawing/2014/main" xmlns="" id="{00000000-0008-0000-0600-00002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66108" y="12331708"/>
          <a:ext cx="2560000" cy="144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992335</xdr:colOff>
      <xdr:row>43</xdr:row>
      <xdr:rowOff>76987</xdr:rowOff>
    </xdr:from>
    <xdr:to>
      <xdr:col>13</xdr:col>
      <xdr:colOff>100629</xdr:colOff>
      <xdr:row>53</xdr:row>
      <xdr:rowOff>107870</xdr:rowOff>
    </xdr:to>
    <xdr:pic>
      <xdr:nvPicPr>
        <xdr:cNvPr id="15" name="图片 14">
          <a:extLst>
            <a:ext uri="{FF2B5EF4-FFF2-40B4-BE49-F238E27FC236}">
              <a16:creationId xmlns:a16="http://schemas.microsoft.com/office/drawing/2014/main" xmlns="" id="{00000000-0008-0000-06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18423" y="8783958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2</xdr:col>
      <xdr:colOff>909412</xdr:colOff>
      <xdr:row>58</xdr:row>
      <xdr:rowOff>117330</xdr:rowOff>
    </xdr:from>
    <xdr:to>
      <xdr:col>4</xdr:col>
      <xdr:colOff>17706</xdr:colOff>
      <xdr:row>68</xdr:row>
      <xdr:rowOff>148212</xdr:rowOff>
    </xdr:to>
    <xdr:pic>
      <xdr:nvPicPr>
        <xdr:cNvPr id="17" name="图片 16">
          <a:extLst>
            <a:ext uri="{FF2B5EF4-FFF2-40B4-BE49-F238E27FC236}">
              <a16:creationId xmlns:a16="http://schemas.microsoft.com/office/drawing/2014/main" xmlns="" id="{00000000-0008-0000-06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56794" y="11939536"/>
          <a:ext cx="1215000" cy="2160000"/>
        </a:xfrm>
        <a:prstGeom prst="rect">
          <a:avLst/>
        </a:prstGeom>
      </xdr:spPr>
    </xdr:pic>
    <xdr:clientData/>
  </xdr:twoCellAnchor>
  <xdr:twoCellAnchor editAs="oneCell">
    <xdr:from>
      <xdr:col>11</xdr:col>
      <xdr:colOff>297302</xdr:colOff>
      <xdr:row>60</xdr:row>
      <xdr:rowOff>180050</xdr:rowOff>
    </xdr:from>
    <xdr:to>
      <xdr:col>13</xdr:col>
      <xdr:colOff>750596</xdr:colOff>
      <xdr:row>67</xdr:row>
      <xdr:rowOff>129667</xdr:rowOff>
    </xdr:to>
    <xdr:pic>
      <xdr:nvPicPr>
        <xdr:cNvPr id="20" name="图片 19">
          <a:extLst>
            <a:ext uri="{FF2B5EF4-FFF2-40B4-BE49-F238E27FC236}">
              <a16:creationId xmlns:a16="http://schemas.microsoft.com/office/drawing/2014/main" xmlns="" id="{00000000-0008-0000-06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23390" y="12428079"/>
          <a:ext cx="2560000" cy="144000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435429</xdr:colOff>
      <xdr:row>583</xdr:row>
      <xdr:rowOff>122464</xdr:rowOff>
    </xdr:from>
    <xdr:to>
      <xdr:col>9</xdr:col>
      <xdr:colOff>403412</xdr:colOff>
      <xdr:row>599</xdr:row>
      <xdr:rowOff>171809</xdr:rowOff>
    </xdr:to>
    <xdr:pic>
      <xdr:nvPicPr>
        <xdr:cNvPr id="135" name="图片 134">
          <a:extLst>
            <a:ext uri="{FF2B5EF4-FFF2-40B4-BE49-F238E27FC236}">
              <a16:creationId xmlns:a16="http://schemas.microsoft.com/office/drawing/2014/main" xmlns="" id="{00000000-0008-0000-0700-00008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87811" y="121224435"/>
          <a:ext cx="5234748" cy="2974080"/>
        </a:xfrm>
        <a:prstGeom prst="rect">
          <a:avLst/>
        </a:prstGeom>
      </xdr:spPr>
    </xdr:pic>
    <xdr:clientData/>
  </xdr:twoCellAnchor>
  <xdr:oneCellAnchor>
    <xdr:from>
      <xdr:col>8</xdr:col>
      <xdr:colOff>589837</xdr:colOff>
      <xdr:row>560</xdr:row>
      <xdr:rowOff>25467</xdr:rowOff>
    </xdr:from>
    <xdr:ext cx="2003154" cy="3099808"/>
    <xdr:pic>
      <xdr:nvPicPr>
        <xdr:cNvPr id="270" name="图片 269">
          <a:extLst>
            <a:ext uri="{FF2B5EF4-FFF2-40B4-BE49-F238E27FC236}">
              <a16:creationId xmlns:a16="http://schemas.microsoft.com/office/drawing/2014/main" xmlns="" id="{00000000-0008-0000-0700-00000E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7055631" y="116835585"/>
          <a:ext cx="2003154" cy="3099808"/>
        </a:xfrm>
        <a:prstGeom prst="rect">
          <a:avLst/>
        </a:prstGeom>
      </xdr:spPr>
    </xdr:pic>
    <xdr:clientData/>
  </xdr:oneCellAnchor>
  <xdr:oneCellAnchor>
    <xdr:from>
      <xdr:col>3</xdr:col>
      <xdr:colOff>184235</xdr:colOff>
      <xdr:row>509</xdr:row>
      <xdr:rowOff>70041</xdr:rowOff>
    </xdr:from>
    <xdr:ext cx="2003154" cy="3099808"/>
    <xdr:pic>
      <xdr:nvPicPr>
        <xdr:cNvPr id="217" name="图片 216">
          <a:extLst>
            <a:ext uri="{FF2B5EF4-FFF2-40B4-BE49-F238E27FC236}">
              <a16:creationId xmlns:a16="http://schemas.microsoft.com/office/drawing/2014/main" xmlns="" id="{00000000-0008-0000-0700-0000D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1383264" y="99477423"/>
          <a:ext cx="2003154" cy="3099808"/>
        </a:xfrm>
        <a:prstGeom prst="rect">
          <a:avLst/>
        </a:prstGeom>
      </xdr:spPr>
    </xdr:pic>
    <xdr:clientData/>
  </xdr:oneCellAnchor>
  <xdr:twoCellAnchor editAs="oneCell">
    <xdr:from>
      <xdr:col>3</xdr:col>
      <xdr:colOff>184235</xdr:colOff>
      <xdr:row>472</xdr:row>
      <xdr:rowOff>70041</xdr:rowOff>
    </xdr:from>
    <xdr:to>
      <xdr:col>5</xdr:col>
      <xdr:colOff>80683</xdr:colOff>
      <xdr:row>487</xdr:row>
      <xdr:rowOff>211496</xdr:rowOff>
    </xdr:to>
    <xdr:pic>
      <xdr:nvPicPr>
        <xdr:cNvPr id="216" name="图片 215">
          <a:extLst>
            <a:ext uri="{FF2B5EF4-FFF2-40B4-BE49-F238E27FC236}">
              <a16:creationId xmlns:a16="http://schemas.microsoft.com/office/drawing/2014/main" xmlns="" id="{00000000-0008-0000-0700-0000D8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1383264" y="99477423"/>
          <a:ext cx="2003154" cy="3099808"/>
        </a:xfrm>
        <a:prstGeom prst="rect">
          <a:avLst/>
        </a:prstGeom>
      </xdr:spPr>
    </xdr:pic>
    <xdr:clientData/>
  </xdr:twoCellAnchor>
  <xdr:twoCellAnchor editAs="oneCell">
    <xdr:from>
      <xdr:col>6</xdr:col>
      <xdr:colOff>861070</xdr:colOff>
      <xdr:row>455</xdr:row>
      <xdr:rowOff>130552</xdr:rowOff>
    </xdr:from>
    <xdr:to>
      <xdr:col>8</xdr:col>
      <xdr:colOff>757518</xdr:colOff>
      <xdr:row>470</xdr:row>
      <xdr:rowOff>204772</xdr:rowOff>
    </xdr:to>
    <xdr:pic>
      <xdr:nvPicPr>
        <xdr:cNvPr id="205" name="图片 204">
          <a:extLst>
            <a:ext uri="{FF2B5EF4-FFF2-40B4-BE49-F238E27FC236}">
              <a16:creationId xmlns:a16="http://schemas.microsoft.com/office/drawing/2014/main" xmlns="" id="{00000000-0008-0000-0700-0000C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5220158" y="96120140"/>
          <a:ext cx="2003154" cy="3099808"/>
        </a:xfrm>
        <a:prstGeom prst="rect">
          <a:avLst/>
        </a:prstGeom>
      </xdr:spPr>
    </xdr:pic>
    <xdr:clientData/>
  </xdr:twoCellAnchor>
  <xdr:twoCellAnchor editAs="oneCell">
    <xdr:from>
      <xdr:col>3</xdr:col>
      <xdr:colOff>170788</xdr:colOff>
      <xdr:row>455</xdr:row>
      <xdr:rowOff>101417</xdr:rowOff>
    </xdr:from>
    <xdr:to>
      <xdr:col>5</xdr:col>
      <xdr:colOff>67236</xdr:colOff>
      <xdr:row>470</xdr:row>
      <xdr:rowOff>175637</xdr:rowOff>
    </xdr:to>
    <xdr:pic>
      <xdr:nvPicPr>
        <xdr:cNvPr id="257" name="图片 256">
          <a:extLst>
            <a:ext uri="{FF2B5EF4-FFF2-40B4-BE49-F238E27FC236}">
              <a16:creationId xmlns:a16="http://schemas.microsoft.com/office/drawing/2014/main" xmlns="" id="{00000000-0008-0000-0700-00000101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1369817" y="96091005"/>
          <a:ext cx="2003154" cy="3099808"/>
        </a:xfrm>
        <a:prstGeom prst="rect">
          <a:avLst/>
        </a:prstGeom>
      </xdr:spPr>
    </xdr:pic>
    <xdr:clientData/>
  </xdr:twoCellAnchor>
  <xdr:twoCellAnchor editAs="oneCell">
    <xdr:from>
      <xdr:col>2</xdr:col>
      <xdr:colOff>342898</xdr:colOff>
      <xdr:row>2</xdr:row>
      <xdr:rowOff>38091</xdr:rowOff>
    </xdr:from>
    <xdr:to>
      <xdr:col>3</xdr:col>
      <xdr:colOff>661306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298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7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66687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298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7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53941" y="167417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446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7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446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7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150</xdr:row>
      <xdr:rowOff>38091</xdr:rowOff>
    </xdr:from>
    <xdr:ext cx="1162051" cy="721563"/>
    <xdr:pic>
      <xdr:nvPicPr>
        <xdr:cNvPr id="84" name="Picture 6">
          <a:extLst>
            <a:ext uri="{FF2B5EF4-FFF2-40B4-BE49-F238E27FC236}">
              <a16:creationId xmlns:a16="http://schemas.microsoft.com/office/drawing/2014/main" xmlns="" id="{00000000-0008-0000-0700-00005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150</xdr:row>
      <xdr:rowOff>111126</xdr:rowOff>
    </xdr:from>
    <xdr:ext cx="1867270" cy="571953"/>
    <xdr:pic>
      <xdr:nvPicPr>
        <xdr:cNvPr id="85" name="Picture 7">
          <a:extLst>
            <a:ext uri="{FF2B5EF4-FFF2-40B4-BE49-F238E27FC236}">
              <a16:creationId xmlns:a16="http://schemas.microsoft.com/office/drawing/2014/main" xmlns="" id="{00000000-0008-0000-0700-00005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41102" y="492126"/>
          <a:ext cx="1867270" cy="571953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224</xdr:row>
      <xdr:rowOff>38091</xdr:rowOff>
    </xdr:from>
    <xdr:ext cx="1162051" cy="733809"/>
    <xdr:pic>
      <xdr:nvPicPr>
        <xdr:cNvPr id="107" name="Picture 6">
          <a:extLst>
            <a:ext uri="{FF2B5EF4-FFF2-40B4-BE49-F238E27FC236}">
              <a16:creationId xmlns:a16="http://schemas.microsoft.com/office/drawing/2014/main" xmlns="" id="{00000000-0008-0000-0700-00006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04305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224</xdr:row>
      <xdr:rowOff>111126</xdr:rowOff>
    </xdr:from>
    <xdr:ext cx="1867270" cy="584199"/>
    <xdr:pic>
      <xdr:nvPicPr>
        <xdr:cNvPr id="108" name="Picture 7">
          <a:extLst>
            <a:ext uri="{FF2B5EF4-FFF2-40B4-BE49-F238E27FC236}">
              <a16:creationId xmlns:a16="http://schemas.microsoft.com/office/drawing/2014/main" xmlns="" id="{00000000-0008-0000-0700-00006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477340"/>
          <a:ext cx="1867270" cy="584199"/>
        </a:xfrm>
        <a:prstGeom prst="rect">
          <a:avLst/>
        </a:prstGeom>
      </xdr:spPr>
    </xdr:pic>
    <xdr:clientData/>
  </xdr:oneCellAnchor>
  <xdr:twoCellAnchor>
    <xdr:from>
      <xdr:col>10</xdr:col>
      <xdr:colOff>285750</xdr:colOff>
      <xdr:row>473</xdr:row>
      <xdr:rowOff>13607</xdr:rowOff>
    </xdr:from>
    <xdr:to>
      <xdr:col>10</xdr:col>
      <xdr:colOff>733189</xdr:colOff>
      <xdr:row>483</xdr:row>
      <xdr:rowOff>15988</xdr:rowOff>
    </xdr:to>
    <xdr:sp macro="" textlink="">
      <xdr:nvSpPr>
        <xdr:cNvPr id="127" name="Cube 456">
          <a:extLst>
            <a:ext uri="{FF2B5EF4-FFF2-40B4-BE49-F238E27FC236}">
              <a16:creationId xmlns:a16="http://schemas.microsoft.com/office/drawing/2014/main" xmlns="" id="{00000000-0008-0000-0700-00007F000000}"/>
            </a:ext>
          </a:extLst>
        </xdr:cNvPr>
        <xdr:cNvSpPr/>
      </xdr:nvSpPr>
      <xdr:spPr bwMode="auto">
        <a:xfrm>
          <a:off x="8817429" y="65722500"/>
          <a:ext cx="447439" cy="1880167"/>
        </a:xfrm>
        <a:prstGeom prst="cube">
          <a:avLst>
            <a:gd name="adj" fmla="val 725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11</xdr:col>
      <xdr:colOff>285750</xdr:colOff>
      <xdr:row>473</xdr:row>
      <xdr:rowOff>27214</xdr:rowOff>
    </xdr:from>
    <xdr:to>
      <xdr:col>11</xdr:col>
      <xdr:colOff>733189</xdr:colOff>
      <xdr:row>483</xdr:row>
      <xdr:rowOff>29595</xdr:rowOff>
    </xdr:to>
    <xdr:sp macro="" textlink="">
      <xdr:nvSpPr>
        <xdr:cNvPr id="128" name="Cube 456">
          <a:extLst>
            <a:ext uri="{FF2B5EF4-FFF2-40B4-BE49-F238E27FC236}">
              <a16:creationId xmlns:a16="http://schemas.microsoft.com/office/drawing/2014/main" xmlns="" id="{00000000-0008-0000-0700-000080000000}"/>
            </a:ext>
          </a:extLst>
        </xdr:cNvPr>
        <xdr:cNvSpPr/>
      </xdr:nvSpPr>
      <xdr:spPr bwMode="auto">
        <a:xfrm>
          <a:off x="9865179" y="65736107"/>
          <a:ext cx="447439" cy="1880167"/>
        </a:xfrm>
        <a:prstGeom prst="cube">
          <a:avLst>
            <a:gd name="adj" fmla="val 7258"/>
          </a:avLst>
        </a:prstGeom>
        <a:solidFill>
          <a:srgbClr val="0070C0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algn="l"/>
          <a:endParaRPr lang="en-US" sz="1100"/>
        </a:p>
      </xdr:txBody>
    </xdr:sp>
    <xdr:clientData/>
  </xdr:twoCellAnchor>
  <xdr:twoCellAnchor>
    <xdr:from>
      <xdr:col>10</xdr:col>
      <xdr:colOff>258537</xdr:colOff>
      <xdr:row>513</xdr:row>
      <xdr:rowOff>27214</xdr:rowOff>
    </xdr:from>
    <xdr:to>
      <xdr:col>10</xdr:col>
      <xdr:colOff>775607</xdr:colOff>
      <xdr:row>517</xdr:row>
      <xdr:rowOff>40821</xdr:rowOff>
    </xdr:to>
    <xdr:sp macro="" textlink="">
      <xdr:nvSpPr>
        <xdr:cNvPr id="131" name="立方体 130">
          <a:extLst>
            <a:ext uri="{FF2B5EF4-FFF2-40B4-BE49-F238E27FC236}">
              <a16:creationId xmlns:a16="http://schemas.microsoft.com/office/drawing/2014/main" xmlns="" id="{00000000-0008-0000-0700-000083000000}"/>
            </a:ext>
          </a:extLst>
        </xdr:cNvPr>
        <xdr:cNvSpPr/>
      </xdr:nvSpPr>
      <xdr:spPr>
        <a:xfrm>
          <a:off x="8790216" y="73424143"/>
          <a:ext cx="517070" cy="802821"/>
        </a:xfrm>
        <a:prstGeom prst="cube">
          <a:avLst/>
        </a:prstGeom>
        <a:solidFill>
          <a:srgbClr val="FF00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11</xdr:col>
      <xdr:colOff>217714</xdr:colOff>
      <xdr:row>513</xdr:row>
      <xdr:rowOff>13607</xdr:rowOff>
    </xdr:from>
    <xdr:to>
      <xdr:col>11</xdr:col>
      <xdr:colOff>734784</xdr:colOff>
      <xdr:row>517</xdr:row>
      <xdr:rowOff>27214</xdr:rowOff>
    </xdr:to>
    <xdr:sp macro="" textlink="">
      <xdr:nvSpPr>
        <xdr:cNvPr id="132" name="立方体 131">
          <a:extLst>
            <a:ext uri="{FF2B5EF4-FFF2-40B4-BE49-F238E27FC236}">
              <a16:creationId xmlns:a16="http://schemas.microsoft.com/office/drawing/2014/main" xmlns="" id="{00000000-0008-0000-0700-000084000000}"/>
            </a:ext>
          </a:extLst>
        </xdr:cNvPr>
        <xdr:cNvSpPr/>
      </xdr:nvSpPr>
      <xdr:spPr>
        <a:xfrm>
          <a:off x="9797143" y="73410536"/>
          <a:ext cx="517070" cy="802821"/>
        </a:xfrm>
        <a:prstGeom prst="cube">
          <a:avLst/>
        </a:prstGeom>
        <a:solidFill>
          <a:srgbClr val="FFFF00"/>
        </a:solidFill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oneCellAnchor>
    <xdr:from>
      <xdr:col>2</xdr:col>
      <xdr:colOff>342898</xdr:colOff>
      <xdr:row>529</xdr:row>
      <xdr:rowOff>38091</xdr:rowOff>
    </xdr:from>
    <xdr:ext cx="1162051" cy="733809"/>
    <xdr:pic>
      <xdr:nvPicPr>
        <xdr:cNvPr id="140" name="Picture 6">
          <a:extLst>
            <a:ext uri="{FF2B5EF4-FFF2-40B4-BE49-F238E27FC236}">
              <a16:creationId xmlns:a16="http://schemas.microsoft.com/office/drawing/2014/main" xmlns="" id="{00000000-0008-0000-0700-00008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60467412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529</xdr:row>
      <xdr:rowOff>111126</xdr:rowOff>
    </xdr:from>
    <xdr:ext cx="1867270" cy="584199"/>
    <xdr:pic>
      <xdr:nvPicPr>
        <xdr:cNvPr id="141" name="Picture 7">
          <a:extLst>
            <a:ext uri="{FF2B5EF4-FFF2-40B4-BE49-F238E27FC236}">
              <a16:creationId xmlns:a16="http://schemas.microsoft.com/office/drawing/2014/main" xmlns="" id="{00000000-0008-0000-0700-00008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60540447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372</xdr:row>
      <xdr:rowOff>38091</xdr:rowOff>
    </xdr:from>
    <xdr:ext cx="1162051" cy="733809"/>
    <xdr:pic>
      <xdr:nvPicPr>
        <xdr:cNvPr id="65" name="Picture 6">
          <a:extLst>
            <a:ext uri="{FF2B5EF4-FFF2-40B4-BE49-F238E27FC236}">
              <a16:creationId xmlns:a16="http://schemas.microsoft.com/office/drawing/2014/main" xmlns="" id="{00000000-0008-0000-0700-00004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5472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372</xdr:row>
      <xdr:rowOff>111126</xdr:rowOff>
    </xdr:from>
    <xdr:ext cx="1867270" cy="584199"/>
    <xdr:pic>
      <xdr:nvPicPr>
        <xdr:cNvPr id="66" name="Picture 7">
          <a:extLst>
            <a:ext uri="{FF2B5EF4-FFF2-40B4-BE49-F238E27FC236}">
              <a16:creationId xmlns:a16="http://schemas.microsoft.com/office/drawing/2014/main" xmlns="" id="{00000000-0008-0000-0700-00004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554537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76</xdr:row>
      <xdr:rowOff>38091</xdr:rowOff>
    </xdr:from>
    <xdr:ext cx="1162051" cy="721563"/>
    <xdr:pic>
      <xdr:nvPicPr>
        <xdr:cNvPr id="116" name="Picture 6">
          <a:extLst>
            <a:ext uri="{FF2B5EF4-FFF2-40B4-BE49-F238E27FC236}">
              <a16:creationId xmlns:a16="http://schemas.microsoft.com/office/drawing/2014/main" xmlns="" id="{00000000-0008-0000-0700-00007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6684" y="419091"/>
          <a:ext cx="1162051" cy="721563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76</xdr:row>
      <xdr:rowOff>111126</xdr:rowOff>
    </xdr:from>
    <xdr:ext cx="1867270" cy="571953"/>
    <xdr:pic>
      <xdr:nvPicPr>
        <xdr:cNvPr id="117" name="Picture 7">
          <a:extLst>
            <a:ext uri="{FF2B5EF4-FFF2-40B4-BE49-F238E27FC236}">
              <a16:creationId xmlns:a16="http://schemas.microsoft.com/office/drawing/2014/main" xmlns="" id="{00000000-0008-0000-0700-00007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36995" y="492126"/>
          <a:ext cx="1867270" cy="571953"/>
        </a:xfrm>
        <a:prstGeom prst="rect">
          <a:avLst/>
        </a:prstGeom>
      </xdr:spPr>
    </xdr:pic>
    <xdr:clientData/>
  </xdr:oneCellAnchor>
  <xdr:twoCellAnchor>
    <xdr:from>
      <xdr:col>6</xdr:col>
      <xdr:colOff>21717</xdr:colOff>
      <xdr:row>590</xdr:row>
      <xdr:rowOff>2695</xdr:rowOff>
    </xdr:from>
    <xdr:to>
      <xdr:col>6</xdr:col>
      <xdr:colOff>136017</xdr:colOff>
      <xdr:row>591</xdr:row>
      <xdr:rowOff>39179</xdr:rowOff>
    </xdr:to>
    <xdr:sp macro="" textlink="">
      <xdr:nvSpPr>
        <xdr:cNvPr id="225" name="箭头: 上 224">
          <a:extLst>
            <a:ext uri="{FF2B5EF4-FFF2-40B4-BE49-F238E27FC236}">
              <a16:creationId xmlns:a16="http://schemas.microsoft.com/office/drawing/2014/main" xmlns="" id="{00000000-0008-0000-0700-0000E1000000}"/>
            </a:ext>
          </a:extLst>
        </xdr:cNvPr>
        <xdr:cNvSpPr/>
      </xdr:nvSpPr>
      <xdr:spPr>
        <a:xfrm>
          <a:off x="4380805" y="122415754"/>
          <a:ext cx="114300" cy="215778"/>
        </a:xfrm>
        <a:prstGeom prst="upArrow">
          <a:avLst/>
        </a:prstGeom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9</xdr:col>
      <xdr:colOff>146317</xdr:colOff>
      <xdr:row>586</xdr:row>
      <xdr:rowOff>147849</xdr:rowOff>
    </xdr:from>
    <xdr:to>
      <xdr:col>12</xdr:col>
      <xdr:colOff>93075</xdr:colOff>
      <xdr:row>589</xdr:row>
      <xdr:rowOff>119021</xdr:rowOff>
    </xdr:to>
    <xdr:sp macro="" textlink="">
      <xdr:nvSpPr>
        <xdr:cNvPr id="226" name="TextBox 122">
          <a:extLst>
            <a:ext uri="{FF2B5EF4-FFF2-40B4-BE49-F238E27FC236}">
              <a16:creationId xmlns:a16="http://schemas.microsoft.com/office/drawing/2014/main" xmlns="" id="{00000000-0008-0000-0700-0000E2000000}"/>
            </a:ext>
          </a:extLst>
        </xdr:cNvPr>
        <xdr:cNvSpPr txBox="1"/>
      </xdr:nvSpPr>
      <xdr:spPr>
        <a:xfrm>
          <a:off x="7630246" y="117373385"/>
          <a:ext cx="3090008" cy="529065"/>
        </a:xfrm>
        <a:prstGeom prst="rect">
          <a:avLst/>
        </a:prstGeom>
        <a:solidFill>
          <a:sysClr val="window" lastClr="FFFFFF"/>
        </a:solidFill>
        <a:ln>
          <a:solidFill>
            <a:srgbClr val="FF0000"/>
          </a:solidFill>
        </a:ln>
      </xdr:spPr>
      <xdr:style>
        <a:lnRef idx="2">
          <a:schemeClr val="dk1"/>
        </a:lnRef>
        <a:fillRef idx="1">
          <a:schemeClr val="lt1"/>
        </a:fillRef>
        <a:effectRef idx="0">
          <a:schemeClr val="dk1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200" baseline="0">
              <a:solidFill>
                <a:srgbClr val="FF0000"/>
              </a:solidFill>
            </a:rPr>
            <a:t>P</a:t>
          </a:r>
          <a:r>
            <a:rPr lang="en-US" sz="1200">
              <a:solidFill>
                <a:srgbClr val="FF0000"/>
              </a:solidFill>
            </a:rPr>
            <a:t>roposed </a:t>
          </a:r>
          <a:r>
            <a:rPr lang="en-US" altLang="zh-CN" sz="1200">
              <a:solidFill>
                <a:srgbClr val="FF0000"/>
              </a:solidFill>
            </a:rPr>
            <a:t>new GPS antenna on</a:t>
          </a:r>
          <a:r>
            <a:rPr lang="en-US" altLang="zh-CN" sz="1200" baseline="0">
              <a:solidFill>
                <a:srgbClr val="FF0000"/>
              </a:solidFill>
            </a:rPr>
            <a:t> Existing cable ladder</a:t>
          </a:r>
          <a:endParaRPr lang="en-US" sz="1200">
            <a:solidFill>
              <a:srgbClr val="FF0000"/>
            </a:solidFill>
          </a:endParaRPr>
        </a:p>
      </xdr:txBody>
    </xdr:sp>
    <xdr:clientData/>
  </xdr:twoCellAnchor>
  <xdr:twoCellAnchor>
    <xdr:from>
      <xdr:col>6</xdr:col>
      <xdr:colOff>78867</xdr:colOff>
      <xdr:row>588</xdr:row>
      <xdr:rowOff>32582</xdr:rowOff>
    </xdr:from>
    <xdr:to>
      <xdr:col>9</xdr:col>
      <xdr:colOff>146317</xdr:colOff>
      <xdr:row>591</xdr:row>
      <xdr:rowOff>39179</xdr:rowOff>
    </xdr:to>
    <xdr:cxnSp macro="">
      <xdr:nvCxnSpPr>
        <xdr:cNvPr id="227" name="直接箭头连接符 226">
          <a:extLst>
            <a:ext uri="{FF2B5EF4-FFF2-40B4-BE49-F238E27FC236}">
              <a16:creationId xmlns:a16="http://schemas.microsoft.com/office/drawing/2014/main" xmlns="" id="{00000000-0008-0000-0700-0000E3000000}"/>
            </a:ext>
          </a:extLst>
        </xdr:cNvPr>
        <xdr:cNvCxnSpPr>
          <a:stCxn id="226" idx="1"/>
          <a:endCxn id="225" idx="2"/>
        </xdr:cNvCxnSpPr>
      </xdr:nvCxnSpPr>
      <xdr:spPr>
        <a:xfrm flipH="1">
          <a:off x="4437955" y="122053435"/>
          <a:ext cx="3227509" cy="578097"/>
        </a:xfrm>
        <a:prstGeom prst="straightConnector1">
          <a:avLst/>
        </a:prstGeom>
        <a:ln>
          <a:solidFill>
            <a:srgbClr val="FF0000"/>
          </a:solidFill>
          <a:tailEnd type="triangle"/>
        </a:ln>
      </xdr:spPr>
      <xdr:style>
        <a:lnRef idx="2">
          <a:schemeClr val="accent2"/>
        </a:lnRef>
        <a:fillRef idx="0">
          <a:schemeClr val="accent2"/>
        </a:fillRef>
        <a:effectRef idx="1">
          <a:schemeClr val="accent2"/>
        </a:effectRef>
        <a:fontRef idx="minor">
          <a:schemeClr val="tx1"/>
        </a:fontRef>
      </xdr:style>
    </xdr:cxnSp>
    <xdr:clientData/>
  </xdr:twoCellAnchor>
  <xdr:twoCellAnchor>
    <xdr:from>
      <xdr:col>9</xdr:col>
      <xdr:colOff>669012</xdr:colOff>
      <xdr:row>569</xdr:row>
      <xdr:rowOff>18216</xdr:rowOff>
    </xdr:from>
    <xdr:to>
      <xdr:col>9</xdr:col>
      <xdr:colOff>950373</xdr:colOff>
      <xdr:row>569</xdr:row>
      <xdr:rowOff>142441</xdr:rowOff>
    </xdr:to>
    <xdr:sp macro="" textlink="">
      <xdr:nvSpPr>
        <xdr:cNvPr id="231" name="矩形 230">
          <a:extLst>
            <a:ext uri="{FF2B5EF4-FFF2-40B4-BE49-F238E27FC236}">
              <a16:creationId xmlns:a16="http://schemas.microsoft.com/office/drawing/2014/main" xmlns="" id="{00000000-0008-0000-0700-0000E7000000}"/>
            </a:ext>
          </a:extLst>
        </xdr:cNvPr>
        <xdr:cNvSpPr/>
      </xdr:nvSpPr>
      <xdr:spPr>
        <a:xfrm>
          <a:off x="8188159" y="118441981"/>
          <a:ext cx="281361" cy="124225"/>
        </a:xfrm>
        <a:prstGeom prst="rect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8</xdr:col>
      <xdr:colOff>118173</xdr:colOff>
      <xdr:row>459</xdr:row>
      <xdr:rowOff>119191</xdr:rowOff>
    </xdr:from>
    <xdr:to>
      <xdr:col>8</xdr:col>
      <xdr:colOff>283499</xdr:colOff>
      <xdr:row>461</xdr:row>
      <xdr:rowOff>150218</xdr:rowOff>
    </xdr:to>
    <xdr:sp macro="" textlink="">
      <xdr:nvSpPr>
        <xdr:cNvPr id="262" name="Cube 456">
          <a:extLst>
            <a:ext uri="{FF2B5EF4-FFF2-40B4-BE49-F238E27FC236}">
              <a16:creationId xmlns:a16="http://schemas.microsoft.com/office/drawing/2014/main" xmlns="" id="{00000000-0008-0000-0700-000006010000}"/>
            </a:ext>
          </a:extLst>
        </xdr:cNvPr>
        <xdr:cNvSpPr/>
      </xdr:nvSpPr>
      <xdr:spPr bwMode="auto">
        <a:xfrm>
          <a:off x="6583967" y="96825956"/>
          <a:ext cx="165326" cy="423233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72984</xdr:colOff>
      <xdr:row>541</xdr:row>
      <xdr:rowOff>45873</xdr:rowOff>
    </xdr:from>
    <xdr:to>
      <xdr:col>10</xdr:col>
      <xdr:colOff>1016615</xdr:colOff>
      <xdr:row>554</xdr:row>
      <xdr:rowOff>2802</xdr:rowOff>
    </xdr:to>
    <xdr:pic>
      <xdr:nvPicPr>
        <xdr:cNvPr id="210" name="Picture 12452">
          <a:extLst>
            <a:ext uri="{FF2B5EF4-FFF2-40B4-BE49-F238E27FC236}">
              <a16:creationId xmlns:a16="http://schemas.microsoft.com/office/drawing/2014/main" xmlns="" id="{00000000-0008-0000-0700-0000D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6538778" y="113314932"/>
          <a:ext cx="3050337" cy="228775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115159</xdr:colOff>
      <xdr:row>459</xdr:row>
      <xdr:rowOff>178942</xdr:rowOff>
    </xdr:from>
    <xdr:to>
      <xdr:col>8</xdr:col>
      <xdr:colOff>138054</xdr:colOff>
      <xdr:row>462</xdr:row>
      <xdr:rowOff>84689</xdr:rowOff>
    </xdr:to>
    <xdr:sp macro="" textlink="">
      <xdr:nvSpPr>
        <xdr:cNvPr id="156" name="圆柱形 155">
          <a:extLst>
            <a:ext uri="{FF2B5EF4-FFF2-40B4-BE49-F238E27FC236}">
              <a16:creationId xmlns:a16="http://schemas.microsoft.com/office/drawing/2014/main" xmlns="" id="{00000000-0008-0000-0700-00009C000000}"/>
            </a:ext>
          </a:extLst>
        </xdr:cNvPr>
        <xdr:cNvSpPr/>
      </xdr:nvSpPr>
      <xdr:spPr>
        <a:xfrm flipH="1">
          <a:off x="6580953" y="96885707"/>
          <a:ext cx="22895" cy="510864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913788</xdr:colOff>
      <xdr:row>479</xdr:row>
      <xdr:rowOff>30786</xdr:rowOff>
    </xdr:from>
    <xdr:to>
      <xdr:col>4</xdr:col>
      <xdr:colOff>39727</xdr:colOff>
      <xdr:row>481</xdr:row>
      <xdr:rowOff>164059</xdr:rowOff>
    </xdr:to>
    <xdr:grpSp>
      <xdr:nvGrpSpPr>
        <xdr:cNvPr id="161" name="组合 160">
          <a:extLst>
            <a:ext uri="{FF2B5EF4-FFF2-40B4-BE49-F238E27FC236}">
              <a16:creationId xmlns:a16="http://schemas.microsoft.com/office/drawing/2014/main" xmlns="" id="{00000000-0008-0000-0700-0000A1000000}"/>
            </a:ext>
          </a:extLst>
        </xdr:cNvPr>
        <xdr:cNvGrpSpPr/>
      </xdr:nvGrpSpPr>
      <xdr:grpSpPr>
        <a:xfrm>
          <a:off x="2112817" y="100693227"/>
          <a:ext cx="179292" cy="525479"/>
          <a:chOff x="1741169" y="95107125"/>
          <a:chExt cx="354331" cy="1085850"/>
        </a:xfrm>
      </xdr:grpSpPr>
      <xdr:sp macro="" textlink="">
        <xdr:nvSpPr>
          <xdr:cNvPr id="163" name="圆柱形 162">
            <a:extLst>
              <a:ext uri="{FF2B5EF4-FFF2-40B4-BE49-F238E27FC236}">
                <a16:creationId xmlns:a16="http://schemas.microsoft.com/office/drawing/2014/main" xmlns="" id="{00000000-0008-0000-0700-0000A3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4" name="矩形 163">
            <a:extLst>
              <a:ext uri="{FF2B5EF4-FFF2-40B4-BE49-F238E27FC236}">
                <a16:creationId xmlns:a16="http://schemas.microsoft.com/office/drawing/2014/main" xmlns="" id="{00000000-0008-0000-0700-0000A4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65" name="矩形 164">
            <a:extLst>
              <a:ext uri="{FF2B5EF4-FFF2-40B4-BE49-F238E27FC236}">
                <a16:creationId xmlns:a16="http://schemas.microsoft.com/office/drawing/2014/main" xmlns="" id="{00000000-0008-0000-0700-0000A5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869577</xdr:colOff>
      <xdr:row>463</xdr:row>
      <xdr:rowOff>44416</xdr:rowOff>
    </xdr:from>
    <xdr:to>
      <xdr:col>4</xdr:col>
      <xdr:colOff>1034903</xdr:colOff>
      <xdr:row>465</xdr:row>
      <xdr:rowOff>41827</xdr:rowOff>
    </xdr:to>
    <xdr:sp macro="" textlink="">
      <xdr:nvSpPr>
        <xdr:cNvPr id="103" name="Cube 456">
          <a:extLst>
            <a:ext uri="{FF2B5EF4-FFF2-40B4-BE49-F238E27FC236}">
              <a16:creationId xmlns:a16="http://schemas.microsoft.com/office/drawing/2014/main" xmlns="" id="{00000000-0008-0000-0700-000067000000}"/>
            </a:ext>
          </a:extLst>
        </xdr:cNvPr>
        <xdr:cNvSpPr/>
      </xdr:nvSpPr>
      <xdr:spPr bwMode="auto">
        <a:xfrm>
          <a:off x="3121959" y="97569210"/>
          <a:ext cx="165326" cy="423235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796636</xdr:colOff>
      <xdr:row>479</xdr:row>
      <xdr:rowOff>40749</xdr:rowOff>
    </xdr:from>
    <xdr:to>
      <xdr:col>3</xdr:col>
      <xdr:colOff>961962</xdr:colOff>
      <xdr:row>481</xdr:row>
      <xdr:rowOff>72796</xdr:rowOff>
    </xdr:to>
    <xdr:sp macro="" textlink="">
      <xdr:nvSpPr>
        <xdr:cNvPr id="105" name="Cube 456">
          <a:extLst>
            <a:ext uri="{FF2B5EF4-FFF2-40B4-BE49-F238E27FC236}">
              <a16:creationId xmlns:a16="http://schemas.microsoft.com/office/drawing/2014/main" xmlns="" id="{00000000-0008-0000-0700-000069000000}"/>
            </a:ext>
          </a:extLst>
        </xdr:cNvPr>
        <xdr:cNvSpPr/>
      </xdr:nvSpPr>
      <xdr:spPr bwMode="auto">
        <a:xfrm>
          <a:off x="1995665" y="100770425"/>
          <a:ext cx="165326" cy="424253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16</xdr:col>
      <xdr:colOff>585736</xdr:colOff>
      <xdr:row>581</xdr:row>
      <xdr:rowOff>127168</xdr:rowOff>
    </xdr:from>
    <xdr:to>
      <xdr:col>19</xdr:col>
      <xdr:colOff>311865</xdr:colOff>
      <xdr:row>582</xdr:row>
      <xdr:rowOff>171855</xdr:rowOff>
    </xdr:to>
    <xdr:grpSp>
      <xdr:nvGrpSpPr>
        <xdr:cNvPr id="192" name="组合 191">
          <a:extLst>
            <a:ext uri="{FF2B5EF4-FFF2-40B4-BE49-F238E27FC236}">
              <a16:creationId xmlns:a16="http://schemas.microsoft.com/office/drawing/2014/main" xmlns="" id="{00000000-0008-0000-0700-0000C0000000}"/>
            </a:ext>
          </a:extLst>
        </xdr:cNvPr>
        <xdr:cNvGrpSpPr/>
      </xdr:nvGrpSpPr>
      <xdr:grpSpPr>
        <a:xfrm rot="5400000">
          <a:off x="13739045" y="119853212"/>
          <a:ext cx="257599" cy="1776805"/>
          <a:chOff x="9629775" y="23831550"/>
          <a:chExt cx="342900" cy="2286000"/>
        </a:xfrm>
      </xdr:grpSpPr>
      <xdr:sp macro="" textlink="">
        <xdr:nvSpPr>
          <xdr:cNvPr id="194" name="矩形 193">
            <a:extLst>
              <a:ext uri="{FF2B5EF4-FFF2-40B4-BE49-F238E27FC236}">
                <a16:creationId xmlns:a16="http://schemas.microsoft.com/office/drawing/2014/main" xmlns="" id="{00000000-0008-0000-0700-0000C2000000}"/>
              </a:ext>
            </a:extLst>
          </xdr:cNvPr>
          <xdr:cNvSpPr/>
        </xdr:nvSpPr>
        <xdr:spPr>
          <a:xfrm>
            <a:off x="9639300" y="23831550"/>
            <a:ext cx="323850" cy="2286000"/>
          </a:xfrm>
          <a:prstGeom prst="rect">
            <a:avLst/>
          </a:prstGeom>
          <a:noFill/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cxnSp macro="">
        <xdr:nvCxnSpPr>
          <xdr:cNvPr id="206" name="直接连接符 205">
            <a:extLst>
              <a:ext uri="{FF2B5EF4-FFF2-40B4-BE49-F238E27FC236}">
                <a16:creationId xmlns:a16="http://schemas.microsoft.com/office/drawing/2014/main" xmlns="" id="{00000000-0008-0000-0700-0000CE000000}"/>
              </a:ext>
            </a:extLst>
          </xdr:cNvPr>
          <xdr:cNvCxnSpPr>
            <a:stCxn id="194" idx="1"/>
            <a:endCxn id="194" idx="3"/>
          </xdr:cNvCxnSpPr>
        </xdr:nvCxnSpPr>
        <xdr:spPr>
          <a:xfrm>
            <a:off x="9639300" y="249745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7" name="直接连接符 206">
            <a:extLst>
              <a:ext uri="{FF2B5EF4-FFF2-40B4-BE49-F238E27FC236}">
                <a16:creationId xmlns:a16="http://schemas.microsoft.com/office/drawing/2014/main" xmlns="" id="{00000000-0008-0000-0700-0000CF000000}"/>
              </a:ext>
            </a:extLst>
          </xdr:cNvPr>
          <xdr:cNvCxnSpPr/>
        </xdr:nvCxnSpPr>
        <xdr:spPr>
          <a:xfrm>
            <a:off x="9639300" y="252317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8" name="直接连接符 207">
            <a:extLst>
              <a:ext uri="{FF2B5EF4-FFF2-40B4-BE49-F238E27FC236}">
                <a16:creationId xmlns:a16="http://schemas.microsoft.com/office/drawing/2014/main" xmlns="" id="{00000000-0008-0000-0700-0000D0000000}"/>
              </a:ext>
            </a:extLst>
          </xdr:cNvPr>
          <xdr:cNvCxnSpPr/>
        </xdr:nvCxnSpPr>
        <xdr:spPr>
          <a:xfrm>
            <a:off x="9648825" y="254793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09" name="直接连接符 208">
            <a:extLst>
              <a:ext uri="{FF2B5EF4-FFF2-40B4-BE49-F238E27FC236}">
                <a16:creationId xmlns:a16="http://schemas.microsoft.com/office/drawing/2014/main" xmlns="" id="{00000000-0008-0000-0700-0000D1000000}"/>
              </a:ext>
            </a:extLst>
          </xdr:cNvPr>
          <xdr:cNvCxnSpPr/>
        </xdr:nvCxnSpPr>
        <xdr:spPr>
          <a:xfrm>
            <a:off x="9639300" y="257175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1" name="直接连接符 210">
            <a:extLst>
              <a:ext uri="{FF2B5EF4-FFF2-40B4-BE49-F238E27FC236}">
                <a16:creationId xmlns:a16="http://schemas.microsoft.com/office/drawing/2014/main" xmlns="" id="{00000000-0008-0000-0700-0000D3000000}"/>
              </a:ext>
            </a:extLst>
          </xdr:cNvPr>
          <xdr:cNvCxnSpPr/>
        </xdr:nvCxnSpPr>
        <xdr:spPr>
          <a:xfrm>
            <a:off x="9648825" y="259270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2" name="直接连接符 211">
            <a:extLst>
              <a:ext uri="{FF2B5EF4-FFF2-40B4-BE49-F238E27FC236}">
                <a16:creationId xmlns:a16="http://schemas.microsoft.com/office/drawing/2014/main" xmlns="" id="{00000000-0008-0000-0700-0000D4000000}"/>
              </a:ext>
            </a:extLst>
          </xdr:cNvPr>
          <xdr:cNvCxnSpPr/>
        </xdr:nvCxnSpPr>
        <xdr:spPr>
          <a:xfrm>
            <a:off x="9629775" y="2400300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3" name="直接连接符 212">
            <a:extLst>
              <a:ext uri="{FF2B5EF4-FFF2-40B4-BE49-F238E27FC236}">
                <a16:creationId xmlns:a16="http://schemas.microsoft.com/office/drawing/2014/main" xmlns="" id="{00000000-0008-0000-0700-0000D5000000}"/>
              </a:ext>
            </a:extLst>
          </xdr:cNvPr>
          <xdr:cNvCxnSpPr/>
        </xdr:nvCxnSpPr>
        <xdr:spPr>
          <a:xfrm>
            <a:off x="9639300" y="24250650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4" name="直接连接符 213">
            <a:extLst>
              <a:ext uri="{FF2B5EF4-FFF2-40B4-BE49-F238E27FC236}">
                <a16:creationId xmlns:a16="http://schemas.microsoft.com/office/drawing/2014/main" xmlns="" id="{00000000-0008-0000-0700-0000D6000000}"/>
              </a:ext>
            </a:extLst>
          </xdr:cNvPr>
          <xdr:cNvCxnSpPr/>
        </xdr:nvCxnSpPr>
        <xdr:spPr>
          <a:xfrm>
            <a:off x="9629775" y="2448877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  <xdr:cxnSp macro="">
        <xdr:nvCxnSpPr>
          <xdr:cNvPr id="215" name="直接连接符 214">
            <a:extLst>
              <a:ext uri="{FF2B5EF4-FFF2-40B4-BE49-F238E27FC236}">
                <a16:creationId xmlns:a16="http://schemas.microsoft.com/office/drawing/2014/main" xmlns="" id="{00000000-0008-0000-0700-0000D7000000}"/>
              </a:ext>
            </a:extLst>
          </xdr:cNvPr>
          <xdr:cNvCxnSpPr/>
        </xdr:nvCxnSpPr>
        <xdr:spPr>
          <a:xfrm>
            <a:off x="9639300" y="24698325"/>
            <a:ext cx="323850" cy="0"/>
          </a:xfrm>
          <a:prstGeom prst="line">
            <a:avLst/>
          </a:prstGeom>
          <a:ln>
            <a:solidFill>
              <a:srgbClr val="FF0000"/>
            </a:solidFill>
          </a:ln>
        </xdr:spPr>
        <xdr:style>
          <a:lnRef idx="2">
            <a:schemeClr val="accent2"/>
          </a:lnRef>
          <a:fillRef idx="0">
            <a:schemeClr val="accent2"/>
          </a:fillRef>
          <a:effectRef idx="1">
            <a:schemeClr val="accent2"/>
          </a:effectRef>
          <a:fontRef idx="minor">
            <a:schemeClr val="tx1"/>
          </a:fontRef>
        </xdr:style>
      </xdr:cxnSp>
    </xdr:grpSp>
    <xdr:clientData/>
  </xdr:twoCellAnchor>
  <xdr:twoCellAnchor>
    <xdr:from>
      <xdr:col>3</xdr:col>
      <xdr:colOff>984692</xdr:colOff>
      <xdr:row>516</xdr:row>
      <xdr:rowOff>50527</xdr:rowOff>
    </xdr:from>
    <xdr:to>
      <xdr:col>4</xdr:col>
      <xdr:colOff>173793</xdr:colOff>
      <xdr:row>518</xdr:row>
      <xdr:rowOff>157128</xdr:rowOff>
    </xdr:to>
    <xdr:grpSp>
      <xdr:nvGrpSpPr>
        <xdr:cNvPr id="174" name="组合 173">
          <a:extLst>
            <a:ext uri="{FF2B5EF4-FFF2-40B4-BE49-F238E27FC236}">
              <a16:creationId xmlns:a16="http://schemas.microsoft.com/office/drawing/2014/main" xmlns="" id="{00000000-0008-0000-0700-0000AE000000}"/>
            </a:ext>
          </a:extLst>
        </xdr:cNvPr>
        <xdr:cNvGrpSpPr/>
      </xdr:nvGrpSpPr>
      <xdr:grpSpPr>
        <a:xfrm>
          <a:off x="2183721" y="108030409"/>
          <a:ext cx="242454" cy="498807"/>
          <a:chOff x="4668982" y="104504589"/>
          <a:chExt cx="242454" cy="488620"/>
        </a:xfrm>
      </xdr:grpSpPr>
      <xdr:sp macro="" textlink="">
        <xdr:nvSpPr>
          <xdr:cNvPr id="175" name="立方体 174">
            <a:extLst>
              <a:ext uri="{FF2B5EF4-FFF2-40B4-BE49-F238E27FC236}">
                <a16:creationId xmlns:a16="http://schemas.microsoft.com/office/drawing/2014/main" xmlns="" id="{00000000-0008-0000-0700-0000AF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76" name="立方体 175">
            <a:extLst>
              <a:ext uri="{FF2B5EF4-FFF2-40B4-BE49-F238E27FC236}">
                <a16:creationId xmlns:a16="http://schemas.microsoft.com/office/drawing/2014/main" xmlns="" id="{00000000-0008-0000-0700-0000B0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3</xdr:col>
      <xdr:colOff>610141</xdr:colOff>
      <xdr:row>13</xdr:row>
      <xdr:rowOff>85969</xdr:rowOff>
    </xdr:from>
    <xdr:ext cx="1935773" cy="2581031"/>
    <xdr:pic>
      <xdr:nvPicPr>
        <xdr:cNvPr id="136" name="图片 135">
          <a:extLst>
            <a:ext uri="{FF2B5EF4-FFF2-40B4-BE49-F238E27FC236}">
              <a16:creationId xmlns:a16="http://schemas.microsoft.com/office/drawing/2014/main" xmlns="" id="{00000000-0008-0000-0700-00008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170" y="2764175"/>
          <a:ext cx="1935773" cy="2581031"/>
        </a:xfrm>
        <a:prstGeom prst="rect">
          <a:avLst/>
        </a:prstGeom>
      </xdr:spPr>
    </xdr:pic>
    <xdr:clientData/>
  </xdr:oneCellAnchor>
  <xdr:oneCellAnchor>
    <xdr:from>
      <xdr:col>6</xdr:col>
      <xdr:colOff>217683</xdr:colOff>
      <xdr:row>15</xdr:row>
      <xdr:rowOff>28103</xdr:rowOff>
    </xdr:from>
    <xdr:ext cx="2617982" cy="1963486"/>
    <xdr:pic>
      <xdr:nvPicPr>
        <xdr:cNvPr id="143" name="图片 142">
          <a:extLst>
            <a:ext uri="{FF2B5EF4-FFF2-40B4-BE49-F238E27FC236}">
              <a16:creationId xmlns:a16="http://schemas.microsoft.com/office/drawing/2014/main" xmlns="" id="{00000000-0008-0000-0700-00008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76771" y="3132132"/>
          <a:ext cx="2617982" cy="1963486"/>
        </a:xfrm>
        <a:prstGeom prst="rect">
          <a:avLst/>
        </a:prstGeom>
      </xdr:spPr>
    </xdr:pic>
    <xdr:clientData/>
  </xdr:oneCellAnchor>
  <xdr:oneCellAnchor>
    <xdr:from>
      <xdr:col>9</xdr:col>
      <xdr:colOff>336226</xdr:colOff>
      <xdr:row>15</xdr:row>
      <xdr:rowOff>116357</xdr:rowOff>
    </xdr:from>
    <xdr:ext cx="2668743" cy="2001556"/>
    <xdr:pic>
      <xdr:nvPicPr>
        <xdr:cNvPr id="144" name="图片 143">
          <a:extLst>
            <a:ext uri="{FF2B5EF4-FFF2-40B4-BE49-F238E27FC236}">
              <a16:creationId xmlns:a16="http://schemas.microsoft.com/office/drawing/2014/main" xmlns="" id="{00000000-0008-0000-0700-00009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855373" y="3220386"/>
          <a:ext cx="2668743" cy="2001556"/>
        </a:xfrm>
        <a:prstGeom prst="rect">
          <a:avLst/>
        </a:prstGeom>
      </xdr:spPr>
    </xdr:pic>
    <xdr:clientData/>
  </xdr:oneCellAnchor>
  <xdr:twoCellAnchor>
    <xdr:from>
      <xdr:col>3</xdr:col>
      <xdr:colOff>986071</xdr:colOff>
      <xdr:row>234</xdr:row>
      <xdr:rowOff>131853</xdr:rowOff>
    </xdr:from>
    <xdr:to>
      <xdr:col>6</xdr:col>
      <xdr:colOff>67235</xdr:colOff>
      <xdr:row>248</xdr:row>
      <xdr:rowOff>173002</xdr:rowOff>
    </xdr:to>
    <xdr:pic>
      <xdr:nvPicPr>
        <xdr:cNvPr id="148" name="Picture 12452">
          <a:extLst>
            <a:ext uri="{FF2B5EF4-FFF2-40B4-BE49-F238E27FC236}">
              <a16:creationId xmlns:a16="http://schemas.microsoft.com/office/drawing/2014/main" xmlns="" id="{00000000-0008-0000-0700-00009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2185100" y="49527382"/>
          <a:ext cx="2241223" cy="2988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522148</xdr:colOff>
      <xdr:row>235</xdr:row>
      <xdr:rowOff>92617</xdr:rowOff>
    </xdr:from>
    <xdr:to>
      <xdr:col>10</xdr:col>
      <xdr:colOff>854365</xdr:colOff>
      <xdr:row>247</xdr:row>
      <xdr:rowOff>190500</xdr:rowOff>
    </xdr:to>
    <xdr:pic>
      <xdr:nvPicPr>
        <xdr:cNvPr id="149" name="Picture 12452">
          <a:extLst>
            <a:ext uri="{FF2B5EF4-FFF2-40B4-BE49-F238E27FC236}">
              <a16:creationId xmlns:a16="http://schemas.microsoft.com/office/drawing/2014/main" xmlns="" id="{00000000-0008-0000-0700-00009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934589" y="49701058"/>
          <a:ext cx="3492276" cy="26192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646263</xdr:colOff>
      <xdr:row>463</xdr:row>
      <xdr:rowOff>17895</xdr:rowOff>
    </xdr:from>
    <xdr:to>
      <xdr:col>4</xdr:col>
      <xdr:colOff>875076</xdr:colOff>
      <xdr:row>465</xdr:row>
      <xdr:rowOff>105108</xdr:rowOff>
    </xdr:to>
    <xdr:grpSp>
      <xdr:nvGrpSpPr>
        <xdr:cNvPr id="189" name="组合 188">
          <a:extLst>
            <a:ext uri="{FF2B5EF4-FFF2-40B4-BE49-F238E27FC236}">
              <a16:creationId xmlns:a16="http://schemas.microsoft.com/office/drawing/2014/main" xmlns="" id="{00000000-0008-0000-0700-0000BD000000}"/>
            </a:ext>
          </a:extLst>
        </xdr:cNvPr>
        <xdr:cNvGrpSpPr/>
      </xdr:nvGrpSpPr>
      <xdr:grpSpPr>
        <a:xfrm flipH="1">
          <a:off x="2898645" y="97475454"/>
          <a:ext cx="228813" cy="513036"/>
          <a:chOff x="1741169" y="95107125"/>
          <a:chExt cx="354331" cy="1085850"/>
        </a:xfrm>
      </xdr:grpSpPr>
      <xdr:sp macro="" textlink="">
        <xdr:nvSpPr>
          <xdr:cNvPr id="190" name="圆柱形 189">
            <a:extLst>
              <a:ext uri="{FF2B5EF4-FFF2-40B4-BE49-F238E27FC236}">
                <a16:creationId xmlns:a16="http://schemas.microsoft.com/office/drawing/2014/main" xmlns="" id="{00000000-0008-0000-0700-0000BE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191" name="矩形 190">
            <a:extLst>
              <a:ext uri="{FF2B5EF4-FFF2-40B4-BE49-F238E27FC236}">
                <a16:creationId xmlns:a16="http://schemas.microsoft.com/office/drawing/2014/main" xmlns="" id="{00000000-0008-0000-0700-0000BF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04" name="矩形 203">
            <a:extLst>
              <a:ext uri="{FF2B5EF4-FFF2-40B4-BE49-F238E27FC236}">
                <a16:creationId xmlns:a16="http://schemas.microsoft.com/office/drawing/2014/main" xmlns="" id="{00000000-0008-0000-0700-0000CC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oneCellAnchor>
    <xdr:from>
      <xdr:col>6</xdr:col>
      <xdr:colOff>861070</xdr:colOff>
      <xdr:row>492</xdr:row>
      <xdr:rowOff>130552</xdr:rowOff>
    </xdr:from>
    <xdr:ext cx="2003154" cy="3099808"/>
    <xdr:pic>
      <xdr:nvPicPr>
        <xdr:cNvPr id="218" name="图片 217">
          <a:extLst>
            <a:ext uri="{FF2B5EF4-FFF2-40B4-BE49-F238E27FC236}">
              <a16:creationId xmlns:a16="http://schemas.microsoft.com/office/drawing/2014/main" xmlns="" id="{00000000-0008-0000-0700-0000DA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5220158" y="96120140"/>
          <a:ext cx="2003154" cy="3099808"/>
        </a:xfrm>
        <a:prstGeom prst="rect">
          <a:avLst/>
        </a:prstGeom>
      </xdr:spPr>
    </xdr:pic>
    <xdr:clientData/>
  </xdr:oneCellAnchor>
  <xdr:oneCellAnchor>
    <xdr:from>
      <xdr:col>3</xdr:col>
      <xdr:colOff>170788</xdr:colOff>
      <xdr:row>492</xdr:row>
      <xdr:rowOff>101417</xdr:rowOff>
    </xdr:from>
    <xdr:ext cx="2003154" cy="3099808"/>
    <xdr:pic>
      <xdr:nvPicPr>
        <xdr:cNvPr id="219" name="图片 218">
          <a:extLst>
            <a:ext uri="{FF2B5EF4-FFF2-40B4-BE49-F238E27FC236}">
              <a16:creationId xmlns:a16="http://schemas.microsoft.com/office/drawing/2014/main" xmlns="" id="{00000000-0008-0000-0700-0000DB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21" t="5921" r="18591" b="54136"/>
        <a:stretch/>
      </xdr:blipFill>
      <xdr:spPr>
        <a:xfrm>
          <a:off x="1369817" y="96091005"/>
          <a:ext cx="2003154" cy="3099808"/>
        </a:xfrm>
        <a:prstGeom prst="rect">
          <a:avLst/>
        </a:prstGeom>
      </xdr:spPr>
    </xdr:pic>
    <xdr:clientData/>
  </xdr:oneCellAnchor>
  <xdr:twoCellAnchor>
    <xdr:from>
      <xdr:col>8</xdr:col>
      <xdr:colOff>118173</xdr:colOff>
      <xdr:row>496</xdr:row>
      <xdr:rowOff>119191</xdr:rowOff>
    </xdr:from>
    <xdr:to>
      <xdr:col>8</xdr:col>
      <xdr:colOff>283499</xdr:colOff>
      <xdr:row>498</xdr:row>
      <xdr:rowOff>150218</xdr:rowOff>
    </xdr:to>
    <xdr:sp macro="" textlink="">
      <xdr:nvSpPr>
        <xdr:cNvPr id="220" name="Cube 456">
          <a:extLst>
            <a:ext uri="{FF2B5EF4-FFF2-40B4-BE49-F238E27FC236}">
              <a16:creationId xmlns:a16="http://schemas.microsoft.com/office/drawing/2014/main" xmlns="" id="{00000000-0008-0000-0700-0000DC000000}"/>
            </a:ext>
          </a:extLst>
        </xdr:cNvPr>
        <xdr:cNvSpPr/>
      </xdr:nvSpPr>
      <xdr:spPr bwMode="auto">
        <a:xfrm>
          <a:off x="6583967" y="96825956"/>
          <a:ext cx="165326" cy="423233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8</xdr:col>
      <xdr:colOff>115159</xdr:colOff>
      <xdr:row>496</xdr:row>
      <xdr:rowOff>178942</xdr:rowOff>
    </xdr:from>
    <xdr:to>
      <xdr:col>8</xdr:col>
      <xdr:colOff>138054</xdr:colOff>
      <xdr:row>499</xdr:row>
      <xdr:rowOff>84689</xdr:rowOff>
    </xdr:to>
    <xdr:sp macro="" textlink="">
      <xdr:nvSpPr>
        <xdr:cNvPr id="221" name="圆柱形 220">
          <a:extLst>
            <a:ext uri="{FF2B5EF4-FFF2-40B4-BE49-F238E27FC236}">
              <a16:creationId xmlns:a16="http://schemas.microsoft.com/office/drawing/2014/main" xmlns="" id="{00000000-0008-0000-0700-0000DD000000}"/>
            </a:ext>
          </a:extLst>
        </xdr:cNvPr>
        <xdr:cNvSpPr/>
      </xdr:nvSpPr>
      <xdr:spPr>
        <a:xfrm flipH="1">
          <a:off x="6580953" y="96885707"/>
          <a:ext cx="22895" cy="510864"/>
        </a:xfrm>
        <a:prstGeom prst="can">
          <a:avLst/>
        </a:prstGeom>
        <a:solidFill>
          <a:srgbClr val="FF0000"/>
        </a:solidFill>
        <a:ln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zh-CN" altLang="en-US" sz="1100"/>
        </a:p>
      </xdr:txBody>
    </xdr:sp>
    <xdr:clientData/>
  </xdr:twoCellAnchor>
  <xdr:twoCellAnchor>
    <xdr:from>
      <xdr:col>3</xdr:col>
      <xdr:colOff>913788</xdr:colOff>
      <xdr:row>516</xdr:row>
      <xdr:rowOff>30786</xdr:rowOff>
    </xdr:from>
    <xdr:to>
      <xdr:col>4</xdr:col>
      <xdr:colOff>39727</xdr:colOff>
      <xdr:row>518</xdr:row>
      <xdr:rowOff>164059</xdr:rowOff>
    </xdr:to>
    <xdr:grpSp>
      <xdr:nvGrpSpPr>
        <xdr:cNvPr id="222" name="组合 221">
          <a:extLst>
            <a:ext uri="{FF2B5EF4-FFF2-40B4-BE49-F238E27FC236}">
              <a16:creationId xmlns:a16="http://schemas.microsoft.com/office/drawing/2014/main" xmlns="" id="{00000000-0008-0000-0700-0000DE000000}"/>
            </a:ext>
          </a:extLst>
        </xdr:cNvPr>
        <xdr:cNvGrpSpPr/>
      </xdr:nvGrpSpPr>
      <xdr:grpSpPr>
        <a:xfrm>
          <a:off x="2112817" y="108010668"/>
          <a:ext cx="179292" cy="525479"/>
          <a:chOff x="1741169" y="95107125"/>
          <a:chExt cx="354331" cy="1085850"/>
        </a:xfrm>
      </xdr:grpSpPr>
      <xdr:sp macro="" textlink="">
        <xdr:nvSpPr>
          <xdr:cNvPr id="223" name="圆柱形 222">
            <a:extLst>
              <a:ext uri="{FF2B5EF4-FFF2-40B4-BE49-F238E27FC236}">
                <a16:creationId xmlns:a16="http://schemas.microsoft.com/office/drawing/2014/main" xmlns="" id="{00000000-0008-0000-0700-0000DF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24" name="矩形 223">
            <a:extLst>
              <a:ext uri="{FF2B5EF4-FFF2-40B4-BE49-F238E27FC236}">
                <a16:creationId xmlns:a16="http://schemas.microsoft.com/office/drawing/2014/main" xmlns="" id="{00000000-0008-0000-0700-0000E0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28" name="矩形 227">
            <a:extLst>
              <a:ext uri="{FF2B5EF4-FFF2-40B4-BE49-F238E27FC236}">
                <a16:creationId xmlns:a16="http://schemas.microsoft.com/office/drawing/2014/main" xmlns="" id="{00000000-0008-0000-0700-0000E4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869577</xdr:colOff>
      <xdr:row>500</xdr:row>
      <xdr:rowOff>44416</xdr:rowOff>
    </xdr:from>
    <xdr:to>
      <xdr:col>4</xdr:col>
      <xdr:colOff>1034903</xdr:colOff>
      <xdr:row>502</xdr:row>
      <xdr:rowOff>41827</xdr:rowOff>
    </xdr:to>
    <xdr:sp macro="" textlink="">
      <xdr:nvSpPr>
        <xdr:cNvPr id="229" name="Cube 456">
          <a:extLst>
            <a:ext uri="{FF2B5EF4-FFF2-40B4-BE49-F238E27FC236}">
              <a16:creationId xmlns:a16="http://schemas.microsoft.com/office/drawing/2014/main" xmlns="" id="{00000000-0008-0000-0700-0000E5000000}"/>
            </a:ext>
          </a:extLst>
        </xdr:cNvPr>
        <xdr:cNvSpPr/>
      </xdr:nvSpPr>
      <xdr:spPr bwMode="auto">
        <a:xfrm>
          <a:off x="3121959" y="97569210"/>
          <a:ext cx="165326" cy="423235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3</xdr:col>
      <xdr:colOff>796636</xdr:colOff>
      <xdr:row>516</xdr:row>
      <xdr:rowOff>40749</xdr:rowOff>
    </xdr:from>
    <xdr:to>
      <xdr:col>3</xdr:col>
      <xdr:colOff>961962</xdr:colOff>
      <xdr:row>518</xdr:row>
      <xdr:rowOff>72796</xdr:rowOff>
    </xdr:to>
    <xdr:sp macro="" textlink="">
      <xdr:nvSpPr>
        <xdr:cNvPr id="230" name="Cube 456">
          <a:extLst>
            <a:ext uri="{FF2B5EF4-FFF2-40B4-BE49-F238E27FC236}">
              <a16:creationId xmlns:a16="http://schemas.microsoft.com/office/drawing/2014/main" xmlns="" id="{00000000-0008-0000-0700-0000E6000000}"/>
            </a:ext>
          </a:extLst>
        </xdr:cNvPr>
        <xdr:cNvSpPr/>
      </xdr:nvSpPr>
      <xdr:spPr bwMode="auto">
        <a:xfrm>
          <a:off x="1995665" y="100770425"/>
          <a:ext cx="165326" cy="424253"/>
        </a:xfrm>
        <a:prstGeom prst="cube">
          <a:avLst>
            <a:gd name="adj" fmla="val 20488"/>
          </a:avLst>
        </a:prstGeom>
        <a:solidFill>
          <a:srgbClr val="66FFFF">
            <a:alpha val="69804"/>
          </a:srgbClr>
        </a:solidFill>
        <a:ln w="9525" cap="flat" cmpd="sng" algn="ctr">
          <a:solidFill>
            <a:schemeClr val="tx1"/>
          </a:solidFill>
          <a:prstDash val="solid"/>
          <a:round/>
          <a:headEnd type="none" w="med" len="med"/>
          <a:tailEnd type="none" w="med" len="med"/>
        </a:ln>
        <a:effectLst/>
      </xdr:spPr>
      <xdr:txBody>
        <a:bodyPr vertOverflow="clip" horzOverflow="clip" wrap="square" lIns="25400" tIns="0" rIns="25400" bIns="0" rtlCol="0" anchor="t" upright="1"/>
        <a:lstStyle/>
        <a:p>
          <a:pPr marL="0" indent="0" algn="l"/>
          <a:endParaRPr lang="en-US" sz="1100"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4</xdr:col>
      <xdr:colOff>646263</xdr:colOff>
      <xdr:row>500</xdr:row>
      <xdr:rowOff>17895</xdr:rowOff>
    </xdr:from>
    <xdr:to>
      <xdr:col>4</xdr:col>
      <xdr:colOff>875076</xdr:colOff>
      <xdr:row>502</xdr:row>
      <xdr:rowOff>105108</xdr:rowOff>
    </xdr:to>
    <xdr:grpSp>
      <xdr:nvGrpSpPr>
        <xdr:cNvPr id="232" name="组合 231">
          <a:extLst>
            <a:ext uri="{FF2B5EF4-FFF2-40B4-BE49-F238E27FC236}">
              <a16:creationId xmlns:a16="http://schemas.microsoft.com/office/drawing/2014/main" xmlns="" id="{00000000-0008-0000-0700-0000E8000000}"/>
            </a:ext>
          </a:extLst>
        </xdr:cNvPr>
        <xdr:cNvGrpSpPr/>
      </xdr:nvGrpSpPr>
      <xdr:grpSpPr>
        <a:xfrm flipH="1">
          <a:off x="2898645" y="104792895"/>
          <a:ext cx="228813" cy="513037"/>
          <a:chOff x="1741169" y="95107125"/>
          <a:chExt cx="354331" cy="1085850"/>
        </a:xfrm>
      </xdr:grpSpPr>
      <xdr:sp macro="" textlink="">
        <xdr:nvSpPr>
          <xdr:cNvPr id="233" name="圆柱形 232">
            <a:extLst>
              <a:ext uri="{FF2B5EF4-FFF2-40B4-BE49-F238E27FC236}">
                <a16:creationId xmlns:a16="http://schemas.microsoft.com/office/drawing/2014/main" xmlns="" id="{00000000-0008-0000-0700-0000E9000000}"/>
              </a:ext>
            </a:extLst>
          </xdr:cNvPr>
          <xdr:cNvSpPr/>
        </xdr:nvSpPr>
        <xdr:spPr>
          <a:xfrm flipH="1">
            <a:off x="1741169" y="95107125"/>
            <a:ext cx="78106" cy="1085850"/>
          </a:xfrm>
          <a:prstGeom prst="can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4" name="矩形 233">
            <a:extLst>
              <a:ext uri="{FF2B5EF4-FFF2-40B4-BE49-F238E27FC236}">
                <a16:creationId xmlns:a16="http://schemas.microsoft.com/office/drawing/2014/main" xmlns="" id="{00000000-0008-0000-0700-0000EA000000}"/>
              </a:ext>
            </a:extLst>
          </xdr:cNvPr>
          <xdr:cNvSpPr/>
        </xdr:nvSpPr>
        <xdr:spPr>
          <a:xfrm>
            <a:off x="1819275" y="95345250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5" name="矩形 234">
            <a:extLst>
              <a:ext uri="{FF2B5EF4-FFF2-40B4-BE49-F238E27FC236}">
                <a16:creationId xmlns:a16="http://schemas.microsoft.com/office/drawing/2014/main" xmlns="" id="{00000000-0008-0000-0700-0000EB000000}"/>
              </a:ext>
            </a:extLst>
          </xdr:cNvPr>
          <xdr:cNvSpPr/>
        </xdr:nvSpPr>
        <xdr:spPr>
          <a:xfrm>
            <a:off x="1809750" y="95888175"/>
            <a:ext cx="276225" cy="66675"/>
          </a:xfrm>
          <a:prstGeom prst="rect">
            <a:avLst/>
          </a:prstGeom>
          <a:solidFill>
            <a:srgbClr val="FF0000"/>
          </a:solidFill>
          <a:ln>
            <a:solidFill>
              <a:srgbClr val="FF0000"/>
            </a:solidFill>
          </a:ln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7</xdr:col>
      <xdr:colOff>957798</xdr:colOff>
      <xdr:row>497</xdr:row>
      <xdr:rowOff>23634</xdr:rowOff>
    </xdr:from>
    <xdr:to>
      <xdr:col>8</xdr:col>
      <xdr:colOff>146899</xdr:colOff>
      <xdr:row>499</xdr:row>
      <xdr:rowOff>96617</xdr:rowOff>
    </xdr:to>
    <xdr:grpSp>
      <xdr:nvGrpSpPr>
        <xdr:cNvPr id="236" name="组合 235">
          <a:extLst>
            <a:ext uri="{FF2B5EF4-FFF2-40B4-BE49-F238E27FC236}">
              <a16:creationId xmlns:a16="http://schemas.microsoft.com/office/drawing/2014/main" xmlns="" id="{00000000-0008-0000-0700-0000EC000000}"/>
            </a:ext>
          </a:extLst>
        </xdr:cNvPr>
        <xdr:cNvGrpSpPr/>
      </xdr:nvGrpSpPr>
      <xdr:grpSpPr>
        <a:xfrm>
          <a:off x="6370239" y="104159899"/>
          <a:ext cx="242454" cy="498806"/>
          <a:chOff x="4668982" y="104504589"/>
          <a:chExt cx="242454" cy="488620"/>
        </a:xfrm>
      </xdr:grpSpPr>
      <xdr:sp macro="" textlink="">
        <xdr:nvSpPr>
          <xdr:cNvPr id="237" name="立方体 236">
            <a:extLst>
              <a:ext uri="{FF2B5EF4-FFF2-40B4-BE49-F238E27FC236}">
                <a16:creationId xmlns:a16="http://schemas.microsoft.com/office/drawing/2014/main" xmlns="" id="{00000000-0008-0000-0700-0000ED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38" name="立方体 237">
            <a:extLst>
              <a:ext uri="{FF2B5EF4-FFF2-40B4-BE49-F238E27FC236}">
                <a16:creationId xmlns:a16="http://schemas.microsoft.com/office/drawing/2014/main" xmlns="" id="{00000000-0008-0000-0700-0000EE00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>
    <xdr:from>
      <xdr:col>4</xdr:col>
      <xdr:colOff>594727</xdr:colOff>
      <xdr:row>500</xdr:row>
      <xdr:rowOff>41562</xdr:rowOff>
    </xdr:from>
    <xdr:to>
      <xdr:col>4</xdr:col>
      <xdr:colOff>837181</xdr:colOff>
      <xdr:row>502</xdr:row>
      <xdr:rowOff>114546</xdr:rowOff>
    </xdr:to>
    <xdr:grpSp>
      <xdr:nvGrpSpPr>
        <xdr:cNvPr id="239" name="组合 238">
          <a:extLst>
            <a:ext uri="{FF2B5EF4-FFF2-40B4-BE49-F238E27FC236}">
              <a16:creationId xmlns:a16="http://schemas.microsoft.com/office/drawing/2014/main" xmlns="" id="{00000000-0008-0000-0700-0000EF000000}"/>
            </a:ext>
          </a:extLst>
        </xdr:cNvPr>
        <xdr:cNvGrpSpPr/>
      </xdr:nvGrpSpPr>
      <xdr:grpSpPr>
        <a:xfrm>
          <a:off x="2847109" y="104816562"/>
          <a:ext cx="242454" cy="498808"/>
          <a:chOff x="4668982" y="104504589"/>
          <a:chExt cx="242454" cy="488620"/>
        </a:xfrm>
      </xdr:grpSpPr>
      <xdr:sp macro="" textlink="">
        <xdr:nvSpPr>
          <xdr:cNvPr id="240" name="立方体 239">
            <a:extLst>
              <a:ext uri="{FF2B5EF4-FFF2-40B4-BE49-F238E27FC236}">
                <a16:creationId xmlns:a16="http://schemas.microsoft.com/office/drawing/2014/main" xmlns="" id="{00000000-0008-0000-0700-0000F0000000}"/>
              </a:ext>
            </a:extLst>
          </xdr:cNvPr>
          <xdr:cNvSpPr/>
        </xdr:nvSpPr>
        <xdr:spPr>
          <a:xfrm>
            <a:off x="4668982" y="104504589"/>
            <a:ext cx="231322" cy="155863"/>
          </a:xfrm>
          <a:prstGeom prst="cube">
            <a:avLst/>
          </a:prstGeom>
          <a:solidFill>
            <a:srgbClr val="FF00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  <xdr:sp macro="" textlink="">
        <xdr:nvSpPr>
          <xdr:cNvPr id="268" name="立方体 267">
            <a:extLst>
              <a:ext uri="{FF2B5EF4-FFF2-40B4-BE49-F238E27FC236}">
                <a16:creationId xmlns:a16="http://schemas.microsoft.com/office/drawing/2014/main" xmlns="" id="{00000000-0008-0000-0700-00000C010000}"/>
              </a:ext>
            </a:extLst>
          </xdr:cNvPr>
          <xdr:cNvSpPr/>
        </xdr:nvSpPr>
        <xdr:spPr>
          <a:xfrm>
            <a:off x="4680114" y="104837346"/>
            <a:ext cx="231322" cy="155863"/>
          </a:xfrm>
          <a:prstGeom prst="cube">
            <a:avLst/>
          </a:prstGeom>
          <a:solidFill>
            <a:srgbClr val="FFFF00"/>
          </a:solidFill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endParaRPr lang="zh-CN" altLang="en-US" sz="1100"/>
          </a:p>
        </xdr:txBody>
      </xdr:sp>
    </xdr:grpSp>
    <xdr:clientData/>
  </xdr:twoCellAnchor>
  <xdr:twoCellAnchor editAs="oneCell">
    <xdr:from>
      <xdr:col>2</xdr:col>
      <xdr:colOff>127003</xdr:colOff>
      <xdr:row>539</xdr:row>
      <xdr:rowOff>121768</xdr:rowOff>
    </xdr:from>
    <xdr:to>
      <xdr:col>6</xdr:col>
      <xdr:colOff>930088</xdr:colOff>
      <xdr:row>554</xdr:row>
      <xdr:rowOff>140676</xdr:rowOff>
    </xdr:to>
    <xdr:pic>
      <xdr:nvPicPr>
        <xdr:cNvPr id="269" name="Picture 22">
          <a:extLst>
            <a:ext uri="{FF2B5EF4-FFF2-40B4-BE49-F238E27FC236}">
              <a16:creationId xmlns:a16="http://schemas.microsoft.com/office/drawing/2014/main" xmlns="" id="{00000000-0008-0000-0700-00000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4385" y="113032239"/>
          <a:ext cx="4814791" cy="27083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342898</xdr:colOff>
      <xdr:row>2</xdr:row>
      <xdr:rowOff>38091</xdr:rowOff>
    </xdr:from>
    <xdr:to>
      <xdr:col>3</xdr:col>
      <xdr:colOff>457199</xdr:colOff>
      <xdr:row>5</xdr:row>
      <xdr:rowOff>228975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419091"/>
          <a:ext cx="1162051" cy="733809"/>
        </a:xfrm>
        <a:prstGeom prst="rect">
          <a:avLst/>
        </a:prstGeom>
      </xdr:spPr>
    </xdr:pic>
    <xdr:clientData/>
  </xdr:twoCellAnchor>
  <xdr:twoCellAnchor editAs="oneCell">
    <xdr:from>
      <xdr:col>10</xdr:col>
      <xdr:colOff>105316</xdr:colOff>
      <xdr:row>2</xdr:row>
      <xdr:rowOff>111126</xdr:rowOff>
    </xdr:from>
    <xdr:to>
      <xdr:col>11</xdr:col>
      <xdr:colOff>924836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492126"/>
          <a:ext cx="1867270" cy="584199"/>
        </a:xfrm>
        <a:prstGeom prst="rect">
          <a:avLst/>
        </a:prstGeom>
      </xdr:spPr>
    </xdr:pic>
    <xdr:clientData/>
  </xdr:twoCellAnchor>
  <xdr:oneCellAnchor>
    <xdr:from>
      <xdr:col>2</xdr:col>
      <xdr:colOff>342898</xdr:colOff>
      <xdr:row>82</xdr:row>
      <xdr:rowOff>38091</xdr:rowOff>
    </xdr:from>
    <xdr:ext cx="1162051" cy="733809"/>
    <xdr:pic>
      <xdr:nvPicPr>
        <xdr:cNvPr id="4" name="Picture 6">
          <a:extLst>
            <a:ext uri="{FF2B5EF4-FFF2-40B4-BE49-F238E27FC236}">
              <a16:creationId xmlns:a16="http://schemas.microsoft.com/office/drawing/2014/main" xmlns="" id="{00000000-0008-0000-08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1771649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82</xdr:row>
      <xdr:rowOff>111126</xdr:rowOff>
    </xdr:from>
    <xdr:ext cx="1867270" cy="584199"/>
    <xdr:pic>
      <xdr:nvPicPr>
        <xdr:cNvPr id="5" name="Picture 7">
          <a:extLst>
            <a:ext uri="{FF2B5EF4-FFF2-40B4-BE49-F238E27FC236}">
              <a16:creationId xmlns:a16="http://schemas.microsoft.com/office/drawing/2014/main" xmlns="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17789526"/>
          <a:ext cx="1867270" cy="584199"/>
        </a:xfrm>
        <a:prstGeom prst="rect">
          <a:avLst/>
        </a:prstGeom>
      </xdr:spPr>
    </xdr:pic>
    <xdr:clientData/>
  </xdr:oneCellAnchor>
  <xdr:oneCellAnchor>
    <xdr:from>
      <xdr:col>2</xdr:col>
      <xdr:colOff>342898</xdr:colOff>
      <xdr:row>162</xdr:row>
      <xdr:rowOff>38091</xdr:rowOff>
    </xdr:from>
    <xdr:ext cx="1162051" cy="733809"/>
    <xdr:pic>
      <xdr:nvPicPr>
        <xdr:cNvPr id="6" name="Picture 6">
          <a:extLst>
            <a:ext uri="{FF2B5EF4-FFF2-40B4-BE49-F238E27FC236}">
              <a16:creationId xmlns:a16="http://schemas.microsoft.com/office/drawing/2014/main" xmlns="" id="{00000000-0008-0000-08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95323" y="35185341"/>
          <a:ext cx="1162051" cy="733809"/>
        </a:xfrm>
        <a:prstGeom prst="rect">
          <a:avLst/>
        </a:prstGeom>
      </xdr:spPr>
    </xdr:pic>
    <xdr:clientData/>
  </xdr:oneCellAnchor>
  <xdr:oneCellAnchor>
    <xdr:from>
      <xdr:col>10</xdr:col>
      <xdr:colOff>105316</xdr:colOff>
      <xdr:row>162</xdr:row>
      <xdr:rowOff>111126</xdr:rowOff>
    </xdr:from>
    <xdr:ext cx="1867270" cy="584199"/>
    <xdr:pic>
      <xdr:nvPicPr>
        <xdr:cNvPr id="7" name="Picture 7">
          <a:extLst>
            <a:ext uri="{FF2B5EF4-FFF2-40B4-BE49-F238E27FC236}">
              <a16:creationId xmlns:a16="http://schemas.microsoft.com/office/drawing/2014/main" xmlns="" id="{00000000-0008-0000-08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839741" y="35258376"/>
          <a:ext cx="1867270" cy="584199"/>
        </a:xfrm>
        <a:prstGeom prst="rect">
          <a:avLst/>
        </a:prstGeom>
      </xdr:spPr>
    </xdr:pic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236220</xdr:colOff>
          <xdr:row>11</xdr:row>
          <xdr:rowOff>7620</xdr:rowOff>
        </xdr:from>
        <xdr:to>
          <xdr:col>11</xdr:col>
          <xdr:colOff>449580</xdr:colOff>
          <xdr:row>77</xdr:row>
          <xdr:rowOff>152400</xdr:rowOff>
        </xdr:to>
        <xdr:sp macro="" textlink="">
          <xdr:nvSpPr>
            <xdr:cNvPr id="8198" name="Object 6" hidden="1">
              <a:extLst>
                <a:ext uri="{63B3BB69-23CF-44E3-9099-C40C66FF867C}">
                  <a14:compatExt spid="_x0000_s8198"/>
                </a:ext>
                <a:ext uri="{FF2B5EF4-FFF2-40B4-BE49-F238E27FC236}">
                  <a16:creationId xmlns:a16="http://schemas.microsoft.com/office/drawing/2014/main" xmlns="" id="{00000000-0008-0000-0800-000006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190500</xdr:colOff>
          <xdr:row>91</xdr:row>
          <xdr:rowOff>76200</xdr:rowOff>
        </xdr:from>
        <xdr:to>
          <xdr:col>10</xdr:col>
          <xdr:colOff>640080</xdr:colOff>
          <xdr:row>157</xdr:row>
          <xdr:rowOff>198120</xdr:rowOff>
        </xdr:to>
        <xdr:sp macro="" textlink="">
          <xdr:nvSpPr>
            <xdr:cNvPr id="8199" name="Object 7" hidden="1">
              <a:extLst>
                <a:ext uri="{63B3BB69-23CF-44E3-9099-C40C66FF867C}">
                  <a14:compatExt spid="_x0000_s8199"/>
                </a:ext>
                <a:ext uri="{FF2B5EF4-FFF2-40B4-BE49-F238E27FC236}">
                  <a16:creationId xmlns:a16="http://schemas.microsoft.com/office/drawing/2014/main" xmlns="" id="{00000000-0008-0000-0800-000007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289560</xdr:colOff>
          <xdr:row>171</xdr:row>
          <xdr:rowOff>76200</xdr:rowOff>
        </xdr:from>
        <xdr:to>
          <xdr:col>11</xdr:col>
          <xdr:colOff>76200</xdr:colOff>
          <xdr:row>239</xdr:row>
          <xdr:rowOff>0</xdr:rowOff>
        </xdr:to>
        <xdr:sp macro="" textlink="">
          <xdr:nvSpPr>
            <xdr:cNvPr id="8200" name="Object 8" hidden="1">
              <a:extLst>
                <a:ext uri="{63B3BB69-23CF-44E3-9099-C40C66FF867C}">
                  <a14:compatExt spid="_x0000_s8200"/>
                </a:ext>
                <a:ext uri="{FF2B5EF4-FFF2-40B4-BE49-F238E27FC236}">
                  <a16:creationId xmlns:a16="http://schemas.microsoft.com/office/drawing/2014/main" xmlns="" id="{00000000-0008-0000-0800-00000820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142876</xdr:colOff>
      <xdr:row>2</xdr:row>
      <xdr:rowOff>38091</xdr:rowOff>
    </xdr:from>
    <xdr:to>
      <xdr:col>3</xdr:col>
      <xdr:colOff>590552</xdr:colOff>
      <xdr:row>5</xdr:row>
      <xdr:rowOff>219557</xdr:rowOff>
    </xdr:to>
    <xdr:pic>
      <xdr:nvPicPr>
        <xdr:cNvPr id="2" name="Picture 6">
          <a:extLst>
            <a:ext uri="{FF2B5EF4-FFF2-40B4-BE49-F238E27FC236}">
              <a16:creationId xmlns:a16="http://schemas.microsoft.com/office/drawing/2014/main" xmlns="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47676" y="400041"/>
          <a:ext cx="1209676" cy="819641"/>
        </a:xfrm>
        <a:prstGeom prst="rect">
          <a:avLst/>
        </a:prstGeom>
      </xdr:spPr>
    </xdr:pic>
    <xdr:clientData/>
  </xdr:twoCellAnchor>
  <xdr:twoCellAnchor editAs="oneCell">
    <xdr:from>
      <xdr:col>11</xdr:col>
      <xdr:colOff>29116</xdr:colOff>
      <xdr:row>2</xdr:row>
      <xdr:rowOff>114300</xdr:rowOff>
    </xdr:from>
    <xdr:to>
      <xdr:col>12</xdr:col>
      <xdr:colOff>873386</xdr:colOff>
      <xdr:row>5</xdr:row>
      <xdr:rowOff>152400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xmlns="" id="{00000000-0008-0000-09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96741" y="476250"/>
          <a:ext cx="1596745" cy="67627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10209832\Desktop\Users\DURIAN\Downloads\jesb-tinn\JESB_REV%200_ZTE%20TR%20MULTIBA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ront"/>
      <sheetName val="Existing Scenario"/>
      <sheetName val="Target Card Config"/>
      <sheetName val="Schematic Diagram"/>
      <sheetName val="Scenario Config"/>
      <sheetName val="Existing Info"/>
      <sheetName val="Propose 3G System"/>
      <sheetName val="Proposed LTE System"/>
      <sheetName val="TSSForm (MW &amp; Power)"/>
      <sheetName val="MW &amp; LOS"/>
      <sheetName val="CME"/>
      <sheetName val="Site Layout"/>
      <sheetName val="Power"/>
      <sheetName val="Panoramic"/>
      <sheetName val="Sector &amp; RRU"/>
      <sheetName val="Obstacle, Nearby Bldg,Structure"/>
      <sheetName val="Antenna Blockage"/>
      <sheetName val="Cable route"/>
      <sheetName val="Drawing"/>
      <sheetName val="Summary--"/>
      <sheetName val="RF Port Allocation"/>
      <sheetName val="Do not Delete"/>
      <sheetName val="Reference (Do Not Remove)"/>
    </sheetNames>
    <sheetDataSet>
      <sheetData sheetId="0">
        <row r="10">
          <cell r="C10" t="str">
            <v>W0463</v>
          </cell>
        </row>
      </sheetData>
      <sheetData sheetId="1" refreshError="1"/>
      <sheetData sheetId="2" refreshError="1"/>
      <sheetData sheetId="3">
        <row r="15">
          <cell r="C15" t="str">
            <v>S1(M)-7Reuse Ant-R(2)-F(6)</v>
          </cell>
        </row>
        <row r="18">
          <cell r="P18">
            <v>0</v>
          </cell>
          <cell r="Q18">
            <v>0</v>
          </cell>
        </row>
      </sheetData>
      <sheetData sheetId="4">
        <row r="1">
          <cell r="A1" t="str">
            <v>Scenario</v>
          </cell>
        </row>
        <row r="2">
          <cell r="A2" t="str">
            <v>DEL</v>
          </cell>
          <cell r="B2">
            <v>0</v>
          </cell>
        </row>
        <row r="3">
          <cell r="A3" t="str">
            <v>DEL</v>
          </cell>
        </row>
        <row r="4">
          <cell r="A4" t="str">
            <v>DEL</v>
          </cell>
        </row>
        <row r="5">
          <cell r="A5" t="str">
            <v>DEL</v>
          </cell>
        </row>
        <row r="6">
          <cell r="A6" t="str">
            <v>S1(M)-7Reuse Ant-R(2)-F(6)</v>
          </cell>
        </row>
        <row r="7">
          <cell r="A7" t="str">
            <v>DEL</v>
          </cell>
        </row>
        <row r="8">
          <cell r="A8" t="str">
            <v>DEL</v>
          </cell>
        </row>
        <row r="9">
          <cell r="A9" t="str">
            <v>S1(M)-7-R(2)-F(4)</v>
          </cell>
        </row>
        <row r="10">
          <cell r="A10" t="str">
            <v>S1(M)-7Reuse Ant-R(2)-F(4)</v>
          </cell>
        </row>
        <row r="11">
          <cell r="A11" t="str">
            <v>DEL</v>
          </cell>
        </row>
        <row r="12">
          <cell r="A12" t="str">
            <v>DEL</v>
          </cell>
        </row>
        <row r="13">
          <cell r="A13" t="str">
            <v>DEL</v>
          </cell>
        </row>
        <row r="14">
          <cell r="A14" t="str">
            <v>DEL</v>
          </cell>
        </row>
        <row r="15">
          <cell r="A15" t="str">
            <v>S2(M)-5-R(2)-F(4)</v>
          </cell>
        </row>
        <row r="16">
          <cell r="A16" t="str">
            <v>S2(M)-5Reuse Ant-R(2)-F(4)</v>
          </cell>
        </row>
        <row r="17">
          <cell r="A17" t="str">
            <v>S2(M)-6-R(2)-F(4)</v>
          </cell>
        </row>
        <row r="18">
          <cell r="A18" t="str">
            <v>S2(M)-6Reuse Ant-R(2)-F(4)</v>
          </cell>
        </row>
        <row r="19">
          <cell r="A19" t="str">
            <v>S1(M)-7-R(A)-F(0)</v>
          </cell>
        </row>
        <row r="20">
          <cell r="A20" t="str">
            <v>S1(M)-7Reuse Ant-R(A)-F(0)</v>
          </cell>
        </row>
        <row r="21">
          <cell r="A21" t="str">
            <v>S2(M)-5-R(A)-F(0)</v>
          </cell>
        </row>
        <row r="22">
          <cell r="A22" t="str">
            <v>S2(M)-5Reuse Ant-R(A)-F(0)</v>
          </cell>
        </row>
        <row r="23">
          <cell r="A23" t="str">
            <v>S2(M)-6-R(A)-F(0)</v>
          </cell>
        </row>
        <row r="24">
          <cell r="A24" t="str">
            <v>S2(M)-6Reuse Ant-R(A)-F(0)</v>
          </cell>
        </row>
        <row r="25">
          <cell r="A25" t="str">
            <v>S3(M)-5-R(A)-F(0)</v>
          </cell>
        </row>
        <row r="26">
          <cell r="A26" t="str">
            <v>S3(M)-5Reuse Ant-R(A)-F(0)</v>
          </cell>
        </row>
        <row r="27">
          <cell r="A27" t="str">
            <v>S3(M)-6-R(A)-F(0)</v>
          </cell>
        </row>
        <row r="28">
          <cell r="A28" t="str">
            <v>S3(M)-6Reuse Ant-R(A)-F(0)</v>
          </cell>
        </row>
        <row r="29">
          <cell r="A29" t="str">
            <v>S5(M)-6-R(A)-F(0)</v>
          </cell>
        </row>
        <row r="30">
          <cell r="A30" t="str">
            <v>S5(M)-6Reuse Ant-R(A)-F(0)</v>
          </cell>
        </row>
        <row r="31">
          <cell r="A31" t="str">
            <v>S6(M)-1-R(A)-F(0)</v>
          </cell>
        </row>
        <row r="32">
          <cell r="A32" t="str">
            <v>S6(M)-1Reuse Ant-R(A)-F(0)</v>
          </cell>
        </row>
        <row r="33">
          <cell r="A33" t="str">
            <v>S1(M)-7-R(1)-F(4)</v>
          </cell>
        </row>
        <row r="34">
          <cell r="A34" t="str">
            <v>S1(M)-7Reuse Ant-R(1)-F(4)</v>
          </cell>
        </row>
        <row r="35">
          <cell r="A35" t="str">
            <v>DEL</v>
          </cell>
        </row>
        <row r="36">
          <cell r="A36" t="str">
            <v>DEL</v>
          </cell>
        </row>
        <row r="37">
          <cell r="A37" t="str">
            <v>DEL</v>
          </cell>
        </row>
        <row r="38">
          <cell r="A38" t="str">
            <v>DEL</v>
          </cell>
        </row>
        <row r="39">
          <cell r="A39" t="str">
            <v>S2(M)-5-R(1)-F(4)</v>
          </cell>
        </row>
        <row r="40">
          <cell r="A40" t="str">
            <v>S2(M)-5Reuse Ant-R(1)-F(4)</v>
          </cell>
        </row>
        <row r="41">
          <cell r="A41" t="str">
            <v>S2(M)-6-R(1)-F(4)</v>
          </cell>
        </row>
        <row r="42">
          <cell r="A42" t="str">
            <v>S2(M)-6Reuse Ant-R(1)-F(4)</v>
          </cell>
        </row>
        <row r="43">
          <cell r="A43" t="str">
            <v>DEL</v>
          </cell>
        </row>
        <row r="44">
          <cell r="A44" t="str">
            <v>DEL</v>
          </cell>
        </row>
        <row r="45">
          <cell r="A45" t="str">
            <v>DEL</v>
          </cell>
        </row>
        <row r="46">
          <cell r="A46" t="str">
            <v>DEL</v>
          </cell>
        </row>
        <row r="47">
          <cell r="A47" t="str">
            <v>DEL</v>
          </cell>
        </row>
        <row r="48">
          <cell r="A48" t="str">
            <v>DEL</v>
          </cell>
        </row>
        <row r="49">
          <cell r="A49" t="str">
            <v>DEL</v>
          </cell>
        </row>
        <row r="50">
          <cell r="A50" t="str">
            <v>DEL</v>
          </cell>
        </row>
        <row r="51">
          <cell r="A51" t="str">
            <v>S5(M)-4-R(1)-F(4)</v>
          </cell>
        </row>
        <row r="52">
          <cell r="A52" t="str">
            <v>S5(M)-5-R(1)-F(4)</v>
          </cell>
        </row>
        <row r="53">
          <cell r="A53" t="str">
            <v>S5(M)-6-R(1)-F(4)</v>
          </cell>
        </row>
        <row r="54">
          <cell r="A54" t="str">
            <v>S5(M)-6Reuse Ant-R(1)-F(4)</v>
          </cell>
        </row>
        <row r="55">
          <cell r="A55" t="str">
            <v>S1(M)-7-R(1)-F(6)</v>
          </cell>
        </row>
        <row r="56">
          <cell r="A56" t="str">
            <v>S1(M)-7Reuse Ant-R(1)-F(6)</v>
          </cell>
        </row>
        <row r="57">
          <cell r="A57" t="str">
            <v>DEL</v>
          </cell>
        </row>
        <row r="58">
          <cell r="A58" t="str">
            <v>DEL</v>
          </cell>
        </row>
        <row r="59">
          <cell r="A59" t="str">
            <v>DEL</v>
          </cell>
        </row>
        <row r="60">
          <cell r="A60" t="str">
            <v>DEL</v>
          </cell>
        </row>
        <row r="61">
          <cell r="A61" t="str">
            <v>S2(M)-5-R(1)-F(6)</v>
          </cell>
        </row>
        <row r="62">
          <cell r="A62" t="str">
            <v>S2(M)-5Reuse Ant-R(1)-F(6)</v>
          </cell>
        </row>
        <row r="63">
          <cell r="A63" t="str">
            <v>S2(M)-6-R(1)-F(6)</v>
          </cell>
        </row>
        <row r="64">
          <cell r="A64" t="str">
            <v>S2(M)-6Reuse Ant-R(1)-F(6)</v>
          </cell>
        </row>
        <row r="65">
          <cell r="A65" t="str">
            <v>DEL</v>
          </cell>
        </row>
        <row r="66">
          <cell r="A66" t="str">
            <v>DEL</v>
          </cell>
        </row>
        <row r="67">
          <cell r="A67" t="str">
            <v>DEL</v>
          </cell>
        </row>
        <row r="68">
          <cell r="A68" t="str">
            <v>DEL</v>
          </cell>
        </row>
        <row r="69">
          <cell r="A69" t="str">
            <v>S2(M)-5-R(2)-F(2)</v>
          </cell>
        </row>
        <row r="70">
          <cell r="A70" t="str">
            <v>S2(M)-5Reuse Ant-R(2)-F(2)</v>
          </cell>
        </row>
        <row r="71">
          <cell r="A71" t="str">
            <v>S2(M)-6-R(2)-F(2)</v>
          </cell>
        </row>
        <row r="72">
          <cell r="A72" t="str">
            <v>S2(M)-6Reuse Ant-R(2)-F(2)</v>
          </cell>
        </row>
        <row r="73">
          <cell r="A73" t="str">
            <v>DEL</v>
          </cell>
        </row>
        <row r="74">
          <cell r="A74" t="str">
            <v>DEL</v>
          </cell>
        </row>
        <row r="75">
          <cell r="A75" t="str">
            <v>DEL</v>
          </cell>
        </row>
        <row r="76">
          <cell r="A76" t="str">
            <v>DEL</v>
          </cell>
        </row>
        <row r="77">
          <cell r="A77" t="str">
            <v>S3(M)-5-R(2)-F(2)</v>
          </cell>
        </row>
        <row r="78">
          <cell r="A78" t="str">
            <v>S3(M)-5Reuse Ant-R(2)-F(2)</v>
          </cell>
        </row>
        <row r="79">
          <cell r="A79" t="str">
            <v>S3(M)-6-R(2)-F(2)</v>
          </cell>
        </row>
        <row r="80">
          <cell r="A80" t="str">
            <v>S3(M)-6Reuse Ant-R(2)-F(2)</v>
          </cell>
        </row>
        <row r="81">
          <cell r="A81" t="str">
            <v>S5(M)-1-R(2)-F(2)</v>
          </cell>
        </row>
        <row r="82">
          <cell r="A82" t="str">
            <v>S5(M)-2-R(2)-F(2)</v>
          </cell>
        </row>
        <row r="83">
          <cell r="A83" t="str">
            <v>S5(M)-6-R(2)-F(2)</v>
          </cell>
        </row>
        <row r="84">
          <cell r="A84" t="str">
            <v>S5(M)-6Reuse Ant-R(2)-F(2)</v>
          </cell>
        </row>
        <row r="85">
          <cell r="A85" t="str">
            <v>DEL</v>
          </cell>
        </row>
        <row r="86">
          <cell r="A86" t="str">
            <v>DEL</v>
          </cell>
        </row>
        <row r="87">
          <cell r="A87" t="str">
            <v>DEL</v>
          </cell>
        </row>
        <row r="88">
          <cell r="A88" t="str">
            <v>DEL</v>
          </cell>
        </row>
        <row r="89">
          <cell r="A89" t="str">
            <v>DEL</v>
          </cell>
        </row>
        <row r="90">
          <cell r="A90" t="str">
            <v>DEL</v>
          </cell>
        </row>
        <row r="91">
          <cell r="A91" t="str">
            <v>DEL</v>
          </cell>
        </row>
        <row r="92">
          <cell r="A92" t="str">
            <v>DEL</v>
          </cell>
        </row>
        <row r="93">
          <cell r="A93" t="str">
            <v>S5(M)-4-R(0)-F(4)</v>
          </cell>
        </row>
        <row r="94">
          <cell r="A94" t="str">
            <v>S5(M)-5-R(0)-F(4)</v>
          </cell>
        </row>
        <row r="95">
          <cell r="A95" t="str">
            <v>S6(M)-1-R(0)-F(4)</v>
          </cell>
        </row>
        <row r="96">
          <cell r="A96" t="str">
            <v>S6(M)-1Reuse Ant-R(0)-F(4)</v>
          </cell>
        </row>
        <row r="97">
          <cell r="A97" t="str">
            <v>S2(M)-5-R(1)-F(2)</v>
          </cell>
        </row>
        <row r="98">
          <cell r="A98" t="str">
            <v>S2(M)-5Reuse Ant-R(1)-F(2)</v>
          </cell>
        </row>
        <row r="99">
          <cell r="A99" t="str">
            <v>S2(M)-6-R(1)-F(2)</v>
          </cell>
        </row>
        <row r="100">
          <cell r="A100" t="str">
            <v>S2(M)-6Reuse Ant-R(1)-F(2)</v>
          </cell>
        </row>
        <row r="101">
          <cell r="A101" t="str">
            <v>S3(M)-5-R(1)-F(2)</v>
          </cell>
        </row>
        <row r="102">
          <cell r="A102" t="str">
            <v>S3(M)-5Reuse Ant-R(1)-F(2)</v>
          </cell>
        </row>
        <row r="103">
          <cell r="A103" t="str">
            <v>S3(M)-6-R(1)-F(2)</v>
          </cell>
        </row>
        <row r="104">
          <cell r="A104" t="str">
            <v>S3(M)-6Reuse Ant-R(1)-F(2)</v>
          </cell>
        </row>
        <row r="105">
          <cell r="A105" t="str">
            <v>S5(M)-3-R(1)-F(2)</v>
          </cell>
        </row>
        <row r="106">
          <cell r="A106" t="str">
            <v>S5(M)-3Reuse Ant-R(1)-F(2)</v>
          </cell>
        </row>
        <row r="107">
          <cell r="A107" t="str">
            <v>S6(M)-1-R(1)-F(2)</v>
          </cell>
        </row>
        <row r="108">
          <cell r="A108" t="str">
            <v>S6(M)-1Reuse Ant-R(1)-F(2)</v>
          </cell>
        </row>
        <row r="109">
          <cell r="A109" t="str">
            <v>S2(M)-5-R(0)-F(6)</v>
          </cell>
        </row>
        <row r="110">
          <cell r="A110" t="str">
            <v>S2(M)-5Reuse Ant-R(0)-F(6)</v>
          </cell>
        </row>
        <row r="111">
          <cell r="A111" t="str">
            <v>S2(M)-6-R(0)-F(6)</v>
          </cell>
        </row>
        <row r="112">
          <cell r="A112" t="str">
            <v>S2(M)-6Reuse Ant-R(0)-F(6)</v>
          </cell>
        </row>
        <row r="113">
          <cell r="A113" t="str">
            <v>S3(M)-5-R(0)-F(6)</v>
          </cell>
        </row>
        <row r="114">
          <cell r="A114" t="str">
            <v>DEL</v>
          </cell>
        </row>
        <row r="115">
          <cell r="A115" t="str">
            <v>S3(M)-6-R(0)-F(6)</v>
          </cell>
        </row>
        <row r="116">
          <cell r="A116" t="str">
            <v>DEL</v>
          </cell>
        </row>
        <row r="117">
          <cell r="A117" t="str">
            <v>S5(M)-4-R(0)-F(6)</v>
          </cell>
        </row>
        <row r="118">
          <cell r="A118" t="str">
            <v>S5(M)-5-R(0)-F(6)</v>
          </cell>
        </row>
        <row r="119">
          <cell r="A119" t="str">
            <v>S1(M)-7Reuse Ant(SC)-R(0)-F(14)</v>
          </cell>
        </row>
        <row r="120">
          <cell r="A120" t="str">
            <v>S1(M)-7Reuse Ant(SC)-R(1)-F(10)</v>
          </cell>
          <cell r="B120">
            <v>0</v>
          </cell>
        </row>
        <row r="121">
          <cell r="A121" t="str">
            <v>S1-NonUBR-1-R(A)-F(0)</v>
          </cell>
        </row>
        <row r="122">
          <cell r="A122" t="str">
            <v>S1-NonUBR-2-R(A)-F(0)</v>
          </cell>
        </row>
        <row r="123">
          <cell r="A123" t="str">
            <v>S1-NonUBR-3-R(A)-F(0)</v>
          </cell>
        </row>
        <row r="124">
          <cell r="A124" t="str">
            <v>S1-NonUBR-4-R(A)-F(0)</v>
          </cell>
        </row>
        <row r="125">
          <cell r="A125" t="str">
            <v>S2-NonUBR-1-R(A)-F(0)</v>
          </cell>
        </row>
        <row r="126">
          <cell r="A126" t="str">
            <v>S2-NonUBR-2-R(A)-F(0)</v>
          </cell>
        </row>
        <row r="127">
          <cell r="A127" t="str">
            <v>S2-NonUBR-3-R(A)-F(0)</v>
          </cell>
        </row>
        <row r="128">
          <cell r="A128" t="str">
            <v>S2-NonUBR-4-R(A)-F(0)</v>
          </cell>
        </row>
        <row r="129">
          <cell r="A129" t="str">
            <v>S3-NonUBR-1-R(A)-F(0)</v>
          </cell>
        </row>
        <row r="130">
          <cell r="A130" t="str">
            <v>S3-NonUBR-2-R(A)-F(0)</v>
          </cell>
        </row>
        <row r="131">
          <cell r="A131" t="str">
            <v>S3-NonUBR-3-R(A)-F(0)</v>
          </cell>
        </row>
        <row r="132">
          <cell r="A132" t="str">
            <v>S3-NonUBR-4-R(A)-F(0)</v>
          </cell>
        </row>
        <row r="133">
          <cell r="A133" t="str">
            <v>S4-NonUBR-1-R(A)-F(0)</v>
          </cell>
        </row>
        <row r="134">
          <cell r="A134" t="str">
            <v>S4-NonUBR-2-R(A)-F(0)</v>
          </cell>
        </row>
        <row r="135">
          <cell r="A135" t="str">
            <v>S5-NonUBR-1-R(A)-F(0)</v>
          </cell>
        </row>
        <row r="136">
          <cell r="A136" t="str">
            <v>S5-NonUBR-2-R(A)-F(0)</v>
          </cell>
        </row>
        <row r="137">
          <cell r="A137" t="str">
            <v>S6-NonUBR-1-R(A)-F(0)</v>
          </cell>
        </row>
        <row r="138">
          <cell r="A138" t="str">
            <v>S6-NonUBR-2-R(A)-F(0)</v>
          </cell>
        </row>
        <row r="139">
          <cell r="A139" t="str">
            <v>S2-UBR-1-R(A)-F(0)</v>
          </cell>
        </row>
        <row r="140">
          <cell r="A140" t="str">
            <v>S2-UBR-2-R(A)-F(0)</v>
          </cell>
        </row>
        <row r="141">
          <cell r="A141" t="str">
            <v>S7-UBR-1-R(A)-F(0)</v>
          </cell>
        </row>
        <row r="142">
          <cell r="A142" t="str">
            <v>S7-UBR-2-R(A)-F(0)</v>
          </cell>
        </row>
        <row r="143">
          <cell r="A143" t="str">
            <v>S8-UBR-1-R(A)-F(0)</v>
          </cell>
        </row>
        <row r="144">
          <cell r="A144" t="str">
            <v>S8-UBR-2-R(A)-F(0)</v>
          </cell>
        </row>
        <row r="145">
          <cell r="A145" t="str">
            <v>S1-NonUBR-1-R(0)-F(4)</v>
          </cell>
        </row>
        <row r="146">
          <cell r="A146" t="str">
            <v>S1-NonUBR-2-R(0)-F(4)</v>
          </cell>
        </row>
        <row r="147">
          <cell r="A147" t="str">
            <v>S1-NonUBR-3-R(0)-F(4)</v>
          </cell>
        </row>
        <row r="148">
          <cell r="A148" t="str">
            <v>S1-NonUBR-4-R(0)-F(4)</v>
          </cell>
        </row>
        <row r="149">
          <cell r="A149" t="str">
            <v>S2-NonUBR-1-R(0)-F(4)</v>
          </cell>
        </row>
        <row r="150">
          <cell r="A150" t="str">
            <v>S2-NonUBR-2-R(0)-F(4)</v>
          </cell>
        </row>
        <row r="151">
          <cell r="A151" t="str">
            <v>S2-NonUBR-3-R(0)-F(4)</v>
          </cell>
        </row>
        <row r="152">
          <cell r="A152" t="str">
            <v>S2-NonUBR-4-R(0)-F(4)</v>
          </cell>
        </row>
        <row r="153">
          <cell r="A153" t="str">
            <v>S3-NonUBR-1-R(0)-F(4)</v>
          </cell>
        </row>
        <row r="154">
          <cell r="A154" t="str">
            <v>S3-NonUBR-2-R(0)-F(4)</v>
          </cell>
        </row>
        <row r="155">
          <cell r="A155" t="str">
            <v>S3-NonUBR-3-R(0)-F(4)</v>
          </cell>
        </row>
        <row r="156">
          <cell r="A156" t="str">
            <v>S3-NonUBR-4-R(0)-F(4)</v>
          </cell>
        </row>
        <row r="157">
          <cell r="A157" t="str">
            <v>S4-NonUBR-1-R(0)-F(4)</v>
          </cell>
        </row>
        <row r="158">
          <cell r="A158" t="str">
            <v>S4-NonUBR-2-R(0)-F(4)</v>
          </cell>
        </row>
        <row r="159">
          <cell r="A159" t="str">
            <v>S5-NonUBR-1-R(0)-F(4)</v>
          </cell>
        </row>
        <row r="160">
          <cell r="A160" t="str">
            <v>S5-NonUBR-2-R(0)-F(4)</v>
          </cell>
        </row>
        <row r="161">
          <cell r="A161" t="str">
            <v>S6-NonUBR-1-R(0)-F(4)</v>
          </cell>
        </row>
        <row r="162">
          <cell r="A162" t="str">
            <v>S6-NonUBR-2-R(0)-F(4)</v>
          </cell>
        </row>
        <row r="163">
          <cell r="A163" t="str">
            <v>S2-UBR-1-R(0)-F(4)</v>
          </cell>
        </row>
        <row r="164">
          <cell r="A164" t="str">
            <v>S2-UBR-2-R(0)-F(4)</v>
          </cell>
        </row>
        <row r="165">
          <cell r="A165" t="str">
            <v>S7-UBR-1-R(0)-F(4)</v>
          </cell>
        </row>
        <row r="166">
          <cell r="A166" t="str">
            <v>S7-UBR-2-R(0)-F(4)</v>
          </cell>
        </row>
        <row r="167">
          <cell r="A167" t="str">
            <v>S8-UBR-1-R(0)-F(4)</v>
          </cell>
        </row>
        <row r="168">
          <cell r="A168" t="str">
            <v>S8-UBR-2-R(0)-F(4)</v>
          </cell>
        </row>
        <row r="169">
          <cell r="A169" t="str">
            <v>S1-NonUBR-1-R(1)-F(4)</v>
          </cell>
        </row>
        <row r="170">
          <cell r="A170" t="str">
            <v>S1-NonUBR-2-R(1)-F(4)</v>
          </cell>
        </row>
        <row r="171">
          <cell r="A171" t="str">
            <v>S1-NonUBR-3-R(1)-F(4)</v>
          </cell>
        </row>
        <row r="172">
          <cell r="A172" t="str">
            <v>S1-NonUBR-4-R(1)-F(4)</v>
          </cell>
        </row>
        <row r="173">
          <cell r="A173" t="str">
            <v>S1-NonUBR-5-R(1)-F(4)</v>
          </cell>
        </row>
        <row r="174">
          <cell r="A174" t="str">
            <v>S1-NonUBR-6-R(1)-F(4)</v>
          </cell>
        </row>
        <row r="175">
          <cell r="A175" t="str">
            <v>S2-NonUBR-1-R(1)-F(4)</v>
          </cell>
        </row>
        <row r="176">
          <cell r="A176" t="str">
            <v>S2-NonUBR-2-R(1)-F(4)</v>
          </cell>
        </row>
        <row r="177">
          <cell r="A177" t="str">
            <v>S2-NonUBR-3-R(1)-F(4)</v>
          </cell>
        </row>
        <row r="178">
          <cell r="A178" t="str">
            <v>S2-NonUBR-4-R(1)-F(4)</v>
          </cell>
        </row>
        <row r="179">
          <cell r="A179" t="str">
            <v>S3-NonUBR-1-R(1)-F(4)</v>
          </cell>
        </row>
        <row r="180">
          <cell r="A180" t="str">
            <v>S3-NonUBR-2-R(1)-F(4)</v>
          </cell>
        </row>
        <row r="181">
          <cell r="A181" t="str">
            <v>S3-NonUBR-3-R(1)-F(4)</v>
          </cell>
        </row>
        <row r="182">
          <cell r="A182" t="str">
            <v>S3-NonUBR-4-R(1)-F(4)</v>
          </cell>
        </row>
        <row r="183">
          <cell r="A183" t="str">
            <v>S4-NonUBR-1-R(1)-F(4)</v>
          </cell>
        </row>
        <row r="184">
          <cell r="A184" t="str">
            <v>S4-NonUBR-2-R(1)-F(4)</v>
          </cell>
        </row>
        <row r="185">
          <cell r="A185" t="str">
            <v>S5-NonUBR-1-R(1)-F(4)</v>
          </cell>
        </row>
        <row r="186">
          <cell r="A186" t="str">
            <v>S5-NonUBR-2-R(1)-F(4)</v>
          </cell>
        </row>
        <row r="187">
          <cell r="A187" t="str">
            <v>S2-UBR-1-R(1)-F(4)</v>
          </cell>
        </row>
        <row r="188">
          <cell r="A188" t="str">
            <v>S2-UBR-2-R(1)-F(4)</v>
          </cell>
        </row>
        <row r="189">
          <cell r="A189" t="str">
            <v>S7-UBR-1-R(1)-F(4)</v>
          </cell>
        </row>
        <row r="190">
          <cell r="A190" t="str">
            <v>S7-UBR-2-R(1)-F(4)</v>
          </cell>
        </row>
        <row r="191">
          <cell r="A191" t="str">
            <v>S8-UBR-1-R(1)-F(4)</v>
          </cell>
        </row>
        <row r="192">
          <cell r="A192" t="str">
            <v>S8-UBR-2-R(1)-F(4)</v>
          </cell>
        </row>
        <row r="193">
          <cell r="A193" t="str">
            <v>S1-NonUBR-1-R(2)-F(4)</v>
          </cell>
        </row>
        <row r="194">
          <cell r="A194" t="str">
            <v>S1-NonUBR-2-R(2)-F(4)</v>
          </cell>
        </row>
        <row r="195">
          <cell r="A195" t="str">
            <v>S1-NonUBR-3-R(2)-F(4)</v>
          </cell>
        </row>
        <row r="196">
          <cell r="A196" t="str">
            <v>S1-NonUBR-4-R(2)-F(4)</v>
          </cell>
        </row>
        <row r="197">
          <cell r="A197" t="str">
            <v>S1-NonUBR-5-R(2)-F(4)</v>
          </cell>
        </row>
        <row r="198">
          <cell r="A198" t="str">
            <v>S1-NonUBR-6-R(2)-F(4)</v>
          </cell>
        </row>
        <row r="199">
          <cell r="A199" t="str">
            <v>S2-NonUBR-1-R(2)-F(4)</v>
          </cell>
        </row>
        <row r="200">
          <cell r="A200" t="str">
            <v>S2-NonUBR-2-R(2)-F(4)</v>
          </cell>
        </row>
        <row r="201">
          <cell r="A201" t="str">
            <v>S2-NonUBR-3-R(2)-F(4)</v>
          </cell>
        </row>
        <row r="202">
          <cell r="A202" t="str">
            <v>S2-NonUBR-4-R(2)-F(4)</v>
          </cell>
        </row>
        <row r="203">
          <cell r="A203" t="str">
            <v>S4-NonUBR-1-R(2)-F(4)</v>
          </cell>
        </row>
        <row r="204">
          <cell r="A204" t="str">
            <v>S4-NonUBR-2-R(2)-F(4)</v>
          </cell>
        </row>
        <row r="205">
          <cell r="A205" t="str">
            <v>S2-UBR-1-R(2)-F(4)</v>
          </cell>
        </row>
        <row r="206">
          <cell r="A206" t="str">
            <v>S2-UBR-2-R(2)-F(4)</v>
          </cell>
        </row>
        <row r="207">
          <cell r="A207" t="str">
            <v>S7-UBR-1-R(2)-F(4)</v>
          </cell>
        </row>
        <row r="208">
          <cell r="A208" t="str">
            <v>S7-UBR-2-R(2)-F(4)</v>
          </cell>
        </row>
        <row r="209">
          <cell r="A209" t="str">
            <v>S1-NonUBR-1-R(0)-F(6)</v>
          </cell>
        </row>
        <row r="210">
          <cell r="A210" t="str">
            <v>S1-NonUBR-2-R(0)-F(6)</v>
          </cell>
        </row>
        <row r="211">
          <cell r="A211" t="str">
            <v>S1-NonUBR-3-R(0)-F(6)</v>
          </cell>
        </row>
        <row r="212">
          <cell r="A212" t="str">
            <v>S1-NonUBR-4-R(0)-F(6)</v>
          </cell>
        </row>
        <row r="213">
          <cell r="A213" t="str">
            <v>S2-NonUBR-1-R(0)-F(6)</v>
          </cell>
        </row>
        <row r="214">
          <cell r="A214" t="str">
            <v>S2-NonUBR-2-R(0)-F(6)</v>
          </cell>
        </row>
        <row r="215">
          <cell r="A215" t="str">
            <v>S2-NonUBR-3-R(0)-F(6)</v>
          </cell>
        </row>
        <row r="216">
          <cell r="A216" t="str">
            <v>S2-NonUBR-4-R(0)-F(6)</v>
          </cell>
        </row>
        <row r="217">
          <cell r="A217" t="str">
            <v>S3-NonUBR-1-R(0)-F(6)</v>
          </cell>
        </row>
        <row r="218">
          <cell r="A218" t="str">
            <v>S3-NonUBR-2-R(0)-F(6)</v>
          </cell>
        </row>
        <row r="219">
          <cell r="A219" t="str">
            <v>S3-NonUBR-3-R(0)-F(6)</v>
          </cell>
        </row>
        <row r="220">
          <cell r="A220" t="str">
            <v>S3-NonUBR-4-R(0)-F(6)</v>
          </cell>
        </row>
        <row r="221">
          <cell r="A221" t="str">
            <v>S4-NonUBR-1-R(0)-F(6)</v>
          </cell>
        </row>
        <row r="222">
          <cell r="A222" t="str">
            <v>S4-NonUBR-2-R(0)-F(6)</v>
          </cell>
        </row>
        <row r="223">
          <cell r="A223" t="str">
            <v>S5-NonUBR-1-R(0)-F(6)</v>
          </cell>
        </row>
        <row r="224">
          <cell r="A224" t="str">
            <v>S5-NonUBR-2-R(0)-F(6)</v>
          </cell>
        </row>
        <row r="225">
          <cell r="A225" t="str">
            <v>S2-UBR-1-R(0)-F(6)</v>
          </cell>
        </row>
        <row r="226">
          <cell r="A226" t="str">
            <v>S2-UBR-2-R(0)-F(6)</v>
          </cell>
        </row>
        <row r="227">
          <cell r="A227" t="str">
            <v>S7-UBR-1-R(0)-F(6)</v>
          </cell>
        </row>
        <row r="228">
          <cell r="A228" t="str">
            <v>S7-UBR-2-R(0)-F(6)</v>
          </cell>
        </row>
        <row r="229">
          <cell r="A229" t="str">
            <v>S8-UBR-1-R(0)-F(6)</v>
          </cell>
        </row>
        <row r="230">
          <cell r="A230" t="str">
            <v>S8-UBR-2-R(0)-F(6)</v>
          </cell>
        </row>
        <row r="231">
          <cell r="A231" t="str">
            <v>S1-NonUBR-1-R(1)-F(6)</v>
          </cell>
        </row>
        <row r="232">
          <cell r="A232" t="str">
            <v>S1-NonUBR-2-R(1)-F(6)</v>
          </cell>
        </row>
        <row r="233">
          <cell r="A233" t="str">
            <v>S1-NonUBR-3-R(1)-F(6)</v>
          </cell>
        </row>
        <row r="234">
          <cell r="A234" t="str">
            <v>S1-NonUBR-4-R(1)-F(6)</v>
          </cell>
        </row>
        <row r="235">
          <cell r="A235" t="str">
            <v>S1-NonUBR-5-R(1)-F(6)</v>
          </cell>
        </row>
        <row r="236">
          <cell r="A236" t="str">
            <v>S1-NonUBR-6-R(1)-F(6)</v>
          </cell>
        </row>
        <row r="237">
          <cell r="A237" t="str">
            <v>S2-NonUBR-1-R(1)-F(6)</v>
          </cell>
        </row>
        <row r="238">
          <cell r="A238" t="str">
            <v>S2-NonUBR-2-R(1)-F(6)</v>
          </cell>
        </row>
        <row r="239">
          <cell r="A239" t="str">
            <v>S2-NonUBR-3-R(1)-F(6)</v>
          </cell>
        </row>
        <row r="240">
          <cell r="A240" t="str">
            <v>S2-NonUBR-4-R(1)-F(6)</v>
          </cell>
        </row>
        <row r="241">
          <cell r="A241" t="str">
            <v>S4-NonUBR-1-R(1)-F(6)</v>
          </cell>
        </row>
        <row r="242">
          <cell r="A242" t="str">
            <v>S4-NonUBR-2-R(1)-F(6)</v>
          </cell>
        </row>
        <row r="243">
          <cell r="A243" t="str">
            <v>S2-UBR-1-R(1)-F(6)</v>
          </cell>
        </row>
        <row r="244">
          <cell r="A244" t="str">
            <v>S2-UBR-2-R(1)-F(6)</v>
          </cell>
        </row>
        <row r="245">
          <cell r="A245" t="str">
            <v>S7-UBR-1-R(1)-F(6)</v>
          </cell>
        </row>
        <row r="246">
          <cell r="A246" t="str">
            <v>S7-UBR-2-R(1)-F(6)</v>
          </cell>
        </row>
        <row r="247">
          <cell r="A247" t="str">
            <v>S1-NonUBR-5-R(2)-F(6)</v>
          </cell>
        </row>
        <row r="248">
          <cell r="A248" t="str">
            <v>S1-NonUBR-6-R(2)-F(6)</v>
          </cell>
        </row>
        <row r="249">
          <cell r="A249" t="str">
            <v>S4-NonUBR-1-R(2)-F(6)</v>
          </cell>
        </row>
        <row r="250">
          <cell r="A250" t="str">
            <v>S4-NonUBR-2-R(2)-F(6)</v>
          </cell>
        </row>
        <row r="251">
          <cell r="A251" t="str">
            <v>S7-UBR-1-R(2)-F(6)</v>
          </cell>
        </row>
        <row r="252">
          <cell r="A252" t="str">
            <v>S7-UBR-2-R(2)-F(6)</v>
          </cell>
        </row>
        <row r="253">
          <cell r="A253" t="str">
            <v>S2-NonUBR-1-R(0)-F(2)</v>
          </cell>
        </row>
        <row r="254">
          <cell r="A254" t="str">
            <v>S2-NonUBR-2-R(0)-F(2)</v>
          </cell>
        </row>
        <row r="255">
          <cell r="A255" t="str">
            <v>S2-NonUBR-3-R(0)-F(2)</v>
          </cell>
        </row>
        <row r="256">
          <cell r="A256" t="str">
            <v>S2-NonUBR-4-R(0)-F(2)</v>
          </cell>
        </row>
        <row r="257">
          <cell r="A257" t="str">
            <v>S3-NonUBR-1-R(0)-F(2)</v>
          </cell>
        </row>
        <row r="258">
          <cell r="A258" t="str">
            <v>S3-NonUBR-2-R(0)-F(2)</v>
          </cell>
        </row>
        <row r="259">
          <cell r="A259" t="str">
            <v>S3-NonUBR-3-R(0)-F(2)</v>
          </cell>
        </row>
        <row r="260">
          <cell r="A260" t="str">
            <v>S3-NonUBR-4-R(0)-F(2)</v>
          </cell>
        </row>
        <row r="261">
          <cell r="A261" t="str">
            <v>DEL</v>
          </cell>
        </row>
        <row r="262">
          <cell r="A262" t="str">
            <v>DEL</v>
          </cell>
        </row>
        <row r="263">
          <cell r="A263" t="str">
            <v>S6-NonUBR-1-R(0)-F(2)</v>
          </cell>
        </row>
        <row r="264">
          <cell r="A264" t="str">
            <v>S6-NonUBR-2-R(0)-F(2)</v>
          </cell>
        </row>
        <row r="265">
          <cell r="A265" t="str">
            <v>S2-UBR-1-R(0)-F(2)</v>
          </cell>
        </row>
        <row r="266">
          <cell r="A266" t="str">
            <v>S2-UBR-2-R(0)-F(2)</v>
          </cell>
        </row>
        <row r="267">
          <cell r="A267" t="str">
            <v>S8-UBR-1-R(0)-F(2)</v>
          </cell>
        </row>
        <row r="268">
          <cell r="A268" t="str">
            <v>S8-UBR-2-R(0)-F(2)</v>
          </cell>
        </row>
        <row r="269">
          <cell r="A269" t="str">
            <v>S2-NonUBR-1-R(1)-F(2)</v>
          </cell>
        </row>
        <row r="270">
          <cell r="A270" t="str">
            <v>S2-NonUBR-2-R(1)-F(2)</v>
          </cell>
        </row>
        <row r="271">
          <cell r="A271" t="str">
            <v>S2-NonUBR-3-R(1)-F(2)</v>
          </cell>
        </row>
        <row r="272">
          <cell r="A272" t="str">
            <v>S2-NonUBR-4-R(1)-F(2)</v>
          </cell>
        </row>
        <row r="273">
          <cell r="A273" t="str">
            <v>S3-NonUBR-1-R(1)-F(2)</v>
          </cell>
        </row>
        <row r="274">
          <cell r="A274" t="str">
            <v>S3-NonUBR-2-R(1)-F(2)</v>
          </cell>
        </row>
        <row r="275">
          <cell r="A275" t="str">
            <v>S3-NonUBR-3-R(1)-F(2)</v>
          </cell>
        </row>
        <row r="276">
          <cell r="A276" t="str">
            <v>S3-NonUBR-4-R(1)-F(2)</v>
          </cell>
        </row>
        <row r="277">
          <cell r="A277" t="str">
            <v>S5-NonUBR-1-R(1)-F(2)</v>
          </cell>
        </row>
        <row r="278">
          <cell r="A278" t="str">
            <v>S5-NonUBR-2-R(1)-F(2)</v>
          </cell>
        </row>
        <row r="279">
          <cell r="A279" t="str">
            <v>S6-NonUBR-1-R(1)-F(2)</v>
          </cell>
        </row>
        <row r="280">
          <cell r="A280" t="str">
            <v>S6-NonUBR-2-R(1)-F(2)</v>
          </cell>
        </row>
        <row r="281">
          <cell r="A281" t="str">
            <v>S2-UBR-1-R(1)-F(2)</v>
          </cell>
        </row>
        <row r="282">
          <cell r="A282" t="str">
            <v>S2-UBR-2-R(1)-F(2)</v>
          </cell>
        </row>
        <row r="283">
          <cell r="A283" t="str">
            <v>S8-UBR-1-R(1)-F(2)</v>
          </cell>
        </row>
        <row r="284">
          <cell r="A284" t="str">
            <v>S8-UBR-2-R(1)-F(2)</v>
          </cell>
        </row>
        <row r="285">
          <cell r="A285" t="str">
            <v>S2-NonUBR-1-R(2)-F(2)</v>
          </cell>
        </row>
        <row r="286">
          <cell r="A286" t="str">
            <v>S2-NonUBR-2-R(2)-F(2)</v>
          </cell>
        </row>
        <row r="287">
          <cell r="A287" t="str">
            <v>S2-NonUBR-3-R(2)-F(2)</v>
          </cell>
        </row>
        <row r="288">
          <cell r="A288" t="str">
            <v>S2-NonUBR-4-R(2)-F(2)</v>
          </cell>
        </row>
        <row r="289">
          <cell r="A289" t="str">
            <v>S3-NonUBR-1-R(2)-F(2)</v>
          </cell>
        </row>
        <row r="290">
          <cell r="A290" t="str">
            <v>S3-NonUBR-2-R(2)-F(2)</v>
          </cell>
        </row>
        <row r="291">
          <cell r="A291" t="str">
            <v>S3-NonUBR-3-R(2)-F(2)</v>
          </cell>
        </row>
        <row r="292">
          <cell r="A292" t="str">
            <v>S3-NonUBR-4-R(2)-F(2)</v>
          </cell>
        </row>
        <row r="293">
          <cell r="A293" t="str">
            <v>S5-NonUBR-1-R(2)-F(2)</v>
          </cell>
        </row>
        <row r="294">
          <cell r="A294" t="str">
            <v>S5-NonUBR-2-R(2)-F(2)</v>
          </cell>
        </row>
        <row r="295">
          <cell r="A295" t="str">
            <v>S2-UBR-1-R(2)-F(2)</v>
          </cell>
        </row>
        <row r="296">
          <cell r="A296" t="str">
            <v>S2-UBR-2-R(2)-F(2)</v>
          </cell>
        </row>
        <row r="297">
          <cell r="A297" t="str">
            <v>S8-UBR-1-R(2)-F(2)</v>
          </cell>
        </row>
        <row r="298">
          <cell r="A298" t="str">
            <v>S8-UBR-2-R(2)-F(2)</v>
          </cell>
        </row>
        <row r="299">
          <cell r="A299" t="str">
            <v>S2-NonUBR-1(SC)-R(0)-F(8)</v>
          </cell>
        </row>
        <row r="300">
          <cell r="A300" t="str">
            <v>S2-NonUBR-2(SC)-R(0)-F(8)</v>
          </cell>
        </row>
        <row r="301">
          <cell r="A301" t="str">
            <v>S2-NonUBR-3(SC)-R(0)-F(8)</v>
          </cell>
        </row>
        <row r="302">
          <cell r="A302" t="str">
            <v>S2-NonUBR-4(SC)-R(0)-F(8)</v>
          </cell>
        </row>
        <row r="303">
          <cell r="A303" t="str">
            <v>S3-NonUBR-1(SC)-R(1)-F(2)</v>
          </cell>
        </row>
        <row r="304">
          <cell r="A304" t="str">
            <v>S3-NonUBR-2(SC)-R(1)-F(2)</v>
          </cell>
        </row>
        <row r="305">
          <cell r="A305" t="str">
            <v>S3-NonUBR-3(SC)-R(1)-F(2)</v>
          </cell>
        </row>
        <row r="306">
          <cell r="A306" t="str">
            <v>S3-NonUBR-4(SC)-R(1)-F(2)</v>
          </cell>
        </row>
        <row r="307">
          <cell r="A307" t="str">
            <v>N/A</v>
          </cell>
        </row>
        <row r="308">
          <cell r="A308" t="str">
            <v>S5(M)-4-R(A)-F(0)</v>
          </cell>
        </row>
        <row r="309">
          <cell r="A309" t="str">
            <v>S5(M)-5-R(A)-F(0)</v>
          </cell>
        </row>
        <row r="310">
          <cell r="A310" t="str">
            <v>S6(M)-2-R(A)-F(0)</v>
          </cell>
        </row>
        <row r="311">
          <cell r="A311" t="str">
            <v>S2(M)-5-R(0)-F(4)</v>
          </cell>
        </row>
        <row r="312">
          <cell r="A312" t="str">
            <v>S2(M)-6-R(0)-F(4)</v>
          </cell>
        </row>
        <row r="313">
          <cell r="A313" t="str">
            <v>S3(M)-6-R(0)-F(4)</v>
          </cell>
        </row>
        <row r="314">
          <cell r="A314" t="str">
            <v>S5(M)-6-R(0)-F(4)</v>
          </cell>
        </row>
        <row r="315">
          <cell r="A315" t="str">
            <v>S3(M)-1(T26)-R(1)-F(2)</v>
          </cell>
        </row>
        <row r="316">
          <cell r="A316" t="str">
            <v>S3(M)-3(T26)-R(1)-F(2)</v>
          </cell>
        </row>
        <row r="317">
          <cell r="A317" t="str">
            <v>S3(M)-4(T26)-R(1)-F(2)</v>
          </cell>
        </row>
        <row r="318">
          <cell r="A318" t="str">
            <v>S3(M)-5-R(1)-F(2)</v>
          </cell>
        </row>
        <row r="319">
          <cell r="A319" t="str">
            <v>S3(M)-6-R(1)-F(2)</v>
          </cell>
        </row>
        <row r="320">
          <cell r="A320" t="str">
            <v>S3(M)-6Reuse Ant-R(1)-F(2)</v>
          </cell>
        </row>
        <row r="321">
          <cell r="A321" t="str">
            <v>S5(M)-6-R(0)-F(6)</v>
          </cell>
        </row>
        <row r="322">
          <cell r="A322" t="str">
            <v>S3-NonUBR-1(T21T26)-R(0)-F(4)</v>
          </cell>
        </row>
        <row r="323">
          <cell r="A323" t="str">
            <v>S3-NonUBR-2(T21T26)-R(0)-F(4)</v>
          </cell>
        </row>
        <row r="324">
          <cell r="A324" t="str">
            <v>S3-NonUBR-3(T21T26)-R(0)-F(4)</v>
          </cell>
        </row>
        <row r="325">
          <cell r="A325" t="str">
            <v>S3-NonUBR-4(T21T26)-R(0)-F(4)</v>
          </cell>
        </row>
        <row r="326">
          <cell r="A326" t="str">
            <v>S3-NonUBR-1(T21)-R(0)-F(4)</v>
          </cell>
        </row>
        <row r="327">
          <cell r="A327" t="str">
            <v>S3-NonUBR-2(T21)-R(0)-F(4)</v>
          </cell>
        </row>
        <row r="328">
          <cell r="A328" t="str">
            <v>S3-NonUBR-3(T21)-R(0)-F(4)</v>
          </cell>
        </row>
        <row r="329">
          <cell r="A329" t="str">
            <v>S3-NonUBR-4(T21)-R(0)-F(4)</v>
          </cell>
        </row>
        <row r="330">
          <cell r="A330" t="str">
            <v>S3-NonUBR-1(T26)-R(0)-F(4)</v>
          </cell>
        </row>
        <row r="331">
          <cell r="A331" t="str">
            <v>S3-NonUBR-2(T26)-R(0)-F(4)</v>
          </cell>
        </row>
        <row r="332">
          <cell r="A332" t="str">
            <v>S3-NonUBR-3(T26)-R(0)-F(4)</v>
          </cell>
        </row>
        <row r="333">
          <cell r="A333" t="str">
            <v>S3-NonUBR-4(T26)-R(0)-F(4)</v>
          </cell>
        </row>
        <row r="334">
          <cell r="A334" t="str">
            <v>S3-NonUBR-1(T26)-R(1)-F(4)</v>
          </cell>
        </row>
        <row r="335">
          <cell r="A335" t="str">
            <v>S3-NonUBR-2(T26)-R(1)-F(4)</v>
          </cell>
        </row>
        <row r="336">
          <cell r="A336" t="str">
            <v>S3-NonUBR-3(T26)-R(1)-F(4)</v>
          </cell>
        </row>
        <row r="337">
          <cell r="A337" t="str">
            <v>S3-NonUBR-4(T26)-R(1)-F(4)</v>
          </cell>
        </row>
        <row r="338">
          <cell r="A338" t="str">
            <v>S3-NonUBR-1(T21)-R(1)-F(4)</v>
          </cell>
        </row>
        <row r="339">
          <cell r="A339" t="str">
            <v>S3-NonUBR-2(T21)-R(1)-F(4)</v>
          </cell>
        </row>
        <row r="340">
          <cell r="A340" t="str">
            <v>S3-NonUBR-3(T21)-R(1)-F(4)</v>
          </cell>
        </row>
        <row r="341">
          <cell r="A341" t="str">
            <v>S3-NonUBR-4(T21)-R(1)-F(4)</v>
          </cell>
        </row>
        <row r="342">
          <cell r="A342" t="str">
            <v>S3-NonUBR-1(T21T26)-R(0)-F(6)</v>
          </cell>
        </row>
        <row r="343">
          <cell r="A343" t="str">
            <v>S3-NonUBR-2(T21T26)-R(0)-F(6)</v>
          </cell>
        </row>
        <row r="344">
          <cell r="A344" t="str">
            <v>S3-NonUBR-3(T21T26)-R(0)-F(6)</v>
          </cell>
        </row>
        <row r="345">
          <cell r="A345" t="str">
            <v>S3-NonUBR-4(T21T26)-R(0)-F(6)</v>
          </cell>
        </row>
        <row r="346">
          <cell r="A346" t="str">
            <v>S3-NonUBR-1(T21)-R(0)-F(6)</v>
          </cell>
        </row>
        <row r="347">
          <cell r="A347" t="str">
            <v>S3-NonUBR-2(T21)-R(0)-F(6)</v>
          </cell>
        </row>
        <row r="348">
          <cell r="A348" t="str">
            <v>S3-NonUBR-3(T21)-R(0)-F(6)</v>
          </cell>
        </row>
        <row r="349">
          <cell r="A349" t="str">
            <v>S3-NonUBR-4(T21)-R(0)-F(6)</v>
          </cell>
        </row>
        <row r="350">
          <cell r="A350" t="str">
            <v>S3-NonUBR-1(T26)-R(0)-F(6)</v>
          </cell>
        </row>
        <row r="351">
          <cell r="A351" t="str">
            <v>S3-NonUBR-2(T26)-R(0)-F(6)</v>
          </cell>
        </row>
        <row r="352">
          <cell r="A352" t="str">
            <v>S3-NonUBR-3(T26)-R(0)-F(6)</v>
          </cell>
        </row>
        <row r="353">
          <cell r="A353" t="str">
            <v>S3-NonUBR-4(T26)-R(0)-F(6)</v>
          </cell>
        </row>
        <row r="354">
          <cell r="A354" t="str">
            <v>S3-NonUBR-1(T21T26)-R(0)-F(2)</v>
          </cell>
        </row>
        <row r="355">
          <cell r="A355" t="str">
            <v>S3-NonUBR-2(T21T26)-R(0)-F(2)</v>
          </cell>
        </row>
        <row r="356">
          <cell r="A356" t="str">
            <v>S3-NonUBR-3(T21T26)-R(0)-F(2)</v>
          </cell>
        </row>
        <row r="357">
          <cell r="A357" t="str">
            <v>S3-NonUBR-4(T21T26)-R(0)-F(2)</v>
          </cell>
        </row>
        <row r="358">
          <cell r="A358" t="str">
            <v>S3-NonUBR-1(T21)-R(0)-F(2)</v>
          </cell>
        </row>
        <row r="359">
          <cell r="A359" t="str">
            <v>S3-NonUBR-2(T21)-R(0)-F(2)</v>
          </cell>
        </row>
        <row r="360">
          <cell r="A360" t="str">
            <v>S3-NonUBR-3(T21)-R(0)-F(2)</v>
          </cell>
        </row>
        <row r="361">
          <cell r="A361" t="str">
            <v>S3-NonUBR-4(T21)-R(0)-F(2)</v>
          </cell>
        </row>
        <row r="362">
          <cell r="A362" t="str">
            <v>S3-NonUBR-1(T26)-R(0)-F(2)</v>
          </cell>
        </row>
        <row r="363">
          <cell r="A363" t="str">
            <v>S3-NonUBR-2(T26)-R(0)-F(2)</v>
          </cell>
        </row>
        <row r="364">
          <cell r="A364" t="str">
            <v>S3-NonUBR-3(T26)-R(0)-F(2)</v>
          </cell>
        </row>
        <row r="365">
          <cell r="A365" t="str">
            <v>S3-NonUBR-4(T26)-R(0)-F(2)</v>
          </cell>
        </row>
        <row r="366">
          <cell r="A366" t="str">
            <v>S6-NonUBR-1(T21)-R(0)-F(2)</v>
          </cell>
        </row>
        <row r="367">
          <cell r="A367" t="str">
            <v>S6-NonUBR-2(T21)-R(0)-F(2)</v>
          </cell>
        </row>
        <row r="368">
          <cell r="A368" t="str">
            <v>S3-NonUBR-1(T26)-R(1)-F(2)</v>
          </cell>
        </row>
        <row r="369">
          <cell r="A369" t="str">
            <v>S3-NonUBR-2(T26)-R(1)-F(2)</v>
          </cell>
        </row>
        <row r="370">
          <cell r="A370" t="str">
            <v>S3-NonUBR-3(T26)-R(1)-F(2)</v>
          </cell>
        </row>
        <row r="371">
          <cell r="A371" t="str">
            <v>S3-NonUBR-4(T26)-R(1)-F(2)</v>
          </cell>
        </row>
        <row r="372">
          <cell r="A372" t="str">
            <v>S3-NonUBR-1(T21)-R(1)-F(2)</v>
          </cell>
        </row>
        <row r="373">
          <cell r="A373" t="str">
            <v>S3-NonUBR-2(T21)-R(1)-F(2)</v>
          </cell>
        </row>
        <row r="374">
          <cell r="A374" t="str">
            <v>S3-NonUBR-3(T21)-R(1)-F(2)</v>
          </cell>
        </row>
        <row r="375">
          <cell r="A375" t="str">
            <v>S3-NonUBR-4(T21)-R(1)-F(2)</v>
          </cell>
        </row>
        <row r="376">
          <cell r="A376" t="str">
            <v>S2-NonUBR-1(SC)-R(1)-F(4)</v>
          </cell>
        </row>
        <row r="377">
          <cell r="A377" t="str">
            <v>S2-NonUBR-2(SC)-R(1)-F(4)</v>
          </cell>
        </row>
        <row r="378">
          <cell r="A378" t="str">
            <v>S2-NonUBR-3(SC)-R(1)-F(4)</v>
          </cell>
        </row>
        <row r="379">
          <cell r="A379" t="str">
            <v>S2-NonUBR-4(SC)-R(1)-F(4)</v>
          </cell>
        </row>
        <row r="380">
          <cell r="A380" t="str">
            <v>SC-NonUBR-1-R(1)-F(2)</v>
          </cell>
        </row>
        <row r="381">
          <cell r="A381" t="str">
            <v>S1-NonUBR-5(SC)-R(1)-F(4)</v>
          </cell>
        </row>
        <row r="382">
          <cell r="A382" t="str">
            <v>S1-NonUBR-6(SC)-R(1)-F(4)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/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8" Type="http://schemas.openxmlformats.org/officeDocument/2006/relationships/oleObject" Target="../embeddings/oleObject3.bin"/><Relationship Id="rId3" Type="http://schemas.openxmlformats.org/officeDocument/2006/relationships/vmlDrawing" Target="../drawings/vmlDrawing1.vml"/><Relationship Id="rId7" Type="http://schemas.openxmlformats.org/officeDocument/2006/relationships/image" Target="../media/image49.emf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48.emf"/><Relationship Id="rId4" Type="http://schemas.openxmlformats.org/officeDocument/2006/relationships/oleObject" Target="../embeddings/oleObject1.bin"/><Relationship Id="rId9" Type="http://schemas.openxmlformats.org/officeDocument/2006/relationships/image" Target="../media/image50.emf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95"/>
  <sheetViews>
    <sheetView topLeftCell="A19" zoomScale="130" zoomScaleNormal="130" workbookViewId="0">
      <selection activeCell="D38" sqref="D38"/>
    </sheetView>
  </sheetViews>
  <sheetFormatPr defaultRowHeight="13.2"/>
  <cols>
    <col min="1" max="1" width="6.88671875" bestFit="1" customWidth="1"/>
    <col min="2" max="2" width="27.44140625" bestFit="1" customWidth="1"/>
    <col min="3" max="3" width="48.109375" style="301" customWidth="1"/>
    <col min="4" max="4" width="36.33203125" style="303" bestFit="1" customWidth="1"/>
  </cols>
  <sheetData>
    <row r="1" spans="1:4">
      <c r="A1" s="281" t="s">
        <v>258</v>
      </c>
      <c r="B1" s="281" t="s">
        <v>259</v>
      </c>
      <c r="C1" s="296" t="s">
        <v>367</v>
      </c>
      <c r="D1" s="302" t="s">
        <v>393</v>
      </c>
    </row>
    <row r="2" spans="1:4">
      <c r="A2" s="282" t="s">
        <v>256</v>
      </c>
      <c r="B2" s="286" t="s">
        <v>257</v>
      </c>
      <c r="C2" s="297"/>
      <c r="D2" s="297" t="s">
        <v>403</v>
      </c>
    </row>
    <row r="3" spans="1:4" ht="21.6">
      <c r="A3" s="283" t="s">
        <v>260</v>
      </c>
      <c r="B3" s="287" t="s">
        <v>261</v>
      </c>
      <c r="C3" s="298" t="s">
        <v>368</v>
      </c>
      <c r="D3" s="298" t="s">
        <v>413</v>
      </c>
    </row>
    <row r="4" spans="1:4" ht="43.2">
      <c r="A4" s="283" t="s">
        <v>263</v>
      </c>
      <c r="B4" s="287" t="s">
        <v>264</v>
      </c>
      <c r="C4" s="298" t="s">
        <v>369</v>
      </c>
      <c r="D4" s="298" t="s">
        <v>415</v>
      </c>
    </row>
    <row r="5" spans="1:4">
      <c r="A5" s="283"/>
      <c r="B5" s="287"/>
      <c r="C5" s="299"/>
      <c r="D5" s="298"/>
    </row>
    <row r="6" spans="1:4">
      <c r="A6" s="282" t="s">
        <v>267</v>
      </c>
      <c r="B6" s="286" t="s">
        <v>268</v>
      </c>
      <c r="C6" s="297"/>
      <c r="D6" s="297" t="s">
        <v>404</v>
      </c>
    </row>
    <row r="7" spans="1:4">
      <c r="A7" s="283" t="s">
        <v>270</v>
      </c>
      <c r="B7" s="287" t="s">
        <v>269</v>
      </c>
      <c r="C7" s="299" t="s">
        <v>370</v>
      </c>
      <c r="D7" s="307" t="s">
        <v>414</v>
      </c>
    </row>
    <row r="8" spans="1:4" ht="54">
      <c r="A8" s="283" t="s">
        <v>271</v>
      </c>
      <c r="B8" s="287" t="s">
        <v>279</v>
      </c>
      <c r="C8" s="299" t="s">
        <v>371</v>
      </c>
      <c r="D8" s="307" t="s">
        <v>416</v>
      </c>
    </row>
    <row r="9" spans="1:4" ht="32.4">
      <c r="A9" s="283" t="s">
        <v>272</v>
      </c>
      <c r="B9" s="287" t="s">
        <v>280</v>
      </c>
      <c r="C9" s="299" t="s">
        <v>372</v>
      </c>
      <c r="D9" s="307" t="s">
        <v>417</v>
      </c>
    </row>
    <row r="10" spans="1:4" ht="54">
      <c r="A10" s="283" t="s">
        <v>273</v>
      </c>
      <c r="B10" s="287" t="s">
        <v>281</v>
      </c>
      <c r="C10" s="299" t="s">
        <v>373</v>
      </c>
      <c r="D10" s="307" t="s">
        <v>418</v>
      </c>
    </row>
    <row r="11" spans="1:4">
      <c r="A11" s="283" t="s">
        <v>274</v>
      </c>
      <c r="B11" s="287" t="s">
        <v>282</v>
      </c>
      <c r="C11" s="299" t="s">
        <v>374</v>
      </c>
      <c r="D11" s="307" t="s">
        <v>287</v>
      </c>
    </row>
    <row r="12" spans="1:4">
      <c r="A12" s="283" t="s">
        <v>275</v>
      </c>
      <c r="B12" s="287" t="s">
        <v>283</v>
      </c>
      <c r="C12" s="299" t="s">
        <v>375</v>
      </c>
      <c r="D12" s="307" t="s">
        <v>394</v>
      </c>
    </row>
    <row r="13" spans="1:4">
      <c r="A13" s="283" t="s">
        <v>276</v>
      </c>
      <c r="B13" s="287" t="s">
        <v>284</v>
      </c>
      <c r="C13" s="299" t="s">
        <v>376</v>
      </c>
      <c r="D13" s="307" t="s">
        <v>288</v>
      </c>
    </row>
    <row r="14" spans="1:4">
      <c r="A14" s="283" t="s">
        <v>277</v>
      </c>
      <c r="B14" s="287" t="s">
        <v>285</v>
      </c>
      <c r="C14" s="299" t="s">
        <v>377</v>
      </c>
      <c r="D14" s="307" t="s">
        <v>289</v>
      </c>
    </row>
    <row r="15" spans="1:4">
      <c r="A15" s="283" t="s">
        <v>278</v>
      </c>
      <c r="B15" s="287" t="s">
        <v>286</v>
      </c>
      <c r="C15" s="299" t="s">
        <v>378</v>
      </c>
      <c r="D15" s="307" t="s">
        <v>395</v>
      </c>
    </row>
    <row r="16" spans="1:4">
      <c r="A16" s="282"/>
      <c r="B16" s="286"/>
      <c r="C16" s="300"/>
      <c r="D16" s="300"/>
    </row>
    <row r="17" spans="1:4">
      <c r="A17" s="282" t="s">
        <v>290</v>
      </c>
      <c r="B17" s="286" t="s">
        <v>291</v>
      </c>
      <c r="C17" s="300"/>
      <c r="D17" s="297" t="s">
        <v>405</v>
      </c>
    </row>
    <row r="18" spans="1:4" ht="21.6">
      <c r="A18" s="283" t="s">
        <v>293</v>
      </c>
      <c r="B18" s="287" t="s">
        <v>292</v>
      </c>
      <c r="C18" s="299" t="s">
        <v>379</v>
      </c>
      <c r="D18" s="298" t="s">
        <v>299</v>
      </c>
    </row>
    <row r="19" spans="1:4">
      <c r="A19" s="283" t="s">
        <v>294</v>
      </c>
      <c r="B19" s="287" t="s">
        <v>212</v>
      </c>
      <c r="C19" s="299" t="s">
        <v>380</v>
      </c>
      <c r="D19" s="298" t="s">
        <v>396</v>
      </c>
    </row>
    <row r="20" spans="1:4">
      <c r="A20" s="283" t="s">
        <v>295</v>
      </c>
      <c r="B20" s="287" t="s">
        <v>297</v>
      </c>
      <c r="C20" s="299" t="s">
        <v>381</v>
      </c>
      <c r="D20" s="298" t="s">
        <v>300</v>
      </c>
    </row>
    <row r="21" spans="1:4">
      <c r="A21" s="283" t="s">
        <v>296</v>
      </c>
      <c r="B21" s="287" t="s">
        <v>298</v>
      </c>
      <c r="C21" s="299" t="s">
        <v>382</v>
      </c>
      <c r="D21" s="298" t="s">
        <v>397</v>
      </c>
    </row>
    <row r="22" spans="1:4">
      <c r="A22" s="283"/>
      <c r="B22" s="287"/>
      <c r="C22" s="299"/>
      <c r="D22" s="298"/>
    </row>
    <row r="23" spans="1:4">
      <c r="A23" s="282" t="s">
        <v>301</v>
      </c>
      <c r="B23" s="286" t="s">
        <v>302</v>
      </c>
      <c r="C23" s="300"/>
      <c r="D23" s="297" t="s">
        <v>412</v>
      </c>
    </row>
    <row r="24" spans="1:4">
      <c r="A24" s="283" t="s">
        <v>304</v>
      </c>
      <c r="B24" s="287" t="s">
        <v>365</v>
      </c>
      <c r="C24" s="299" t="s">
        <v>383</v>
      </c>
      <c r="D24" s="298" t="s">
        <v>366</v>
      </c>
    </row>
    <row r="25" spans="1:4">
      <c r="A25" s="283" t="s">
        <v>305</v>
      </c>
      <c r="B25" s="287" t="s">
        <v>303</v>
      </c>
      <c r="C25" s="299" t="s">
        <v>384</v>
      </c>
      <c r="D25" s="298" t="s">
        <v>398</v>
      </c>
    </row>
    <row r="26" spans="1:4">
      <c r="A26" s="282"/>
      <c r="B26" s="286"/>
      <c r="C26" s="300"/>
      <c r="D26" s="300"/>
    </row>
    <row r="27" spans="1:4">
      <c r="A27" s="282" t="s">
        <v>306</v>
      </c>
      <c r="B27" s="286" t="s">
        <v>307</v>
      </c>
      <c r="C27" s="300"/>
      <c r="D27" s="297" t="s">
        <v>407</v>
      </c>
    </row>
    <row r="28" spans="1:4">
      <c r="A28" s="283" t="s">
        <v>310</v>
      </c>
      <c r="B28" s="287" t="s">
        <v>308</v>
      </c>
      <c r="C28" s="299" t="s">
        <v>385</v>
      </c>
      <c r="D28" s="298" t="s">
        <v>399</v>
      </c>
    </row>
    <row r="29" spans="1:4">
      <c r="A29" s="283" t="s">
        <v>311</v>
      </c>
      <c r="B29" s="287" t="s">
        <v>309</v>
      </c>
      <c r="C29" s="299" t="s">
        <v>386</v>
      </c>
      <c r="D29" s="298" t="s">
        <v>400</v>
      </c>
    </row>
    <row r="30" spans="1:4">
      <c r="A30" s="282"/>
      <c r="B30" s="286"/>
      <c r="C30" s="300"/>
      <c r="D30" s="300"/>
    </row>
    <row r="31" spans="1:4">
      <c r="A31" s="282" t="s">
        <v>337</v>
      </c>
      <c r="B31" s="286" t="s">
        <v>338</v>
      </c>
      <c r="C31" s="300"/>
      <c r="D31" s="297" t="s">
        <v>406</v>
      </c>
    </row>
    <row r="32" spans="1:4">
      <c r="A32" s="283" t="s">
        <v>339</v>
      </c>
      <c r="B32" s="287" t="s">
        <v>340</v>
      </c>
      <c r="C32" s="299" t="s">
        <v>387</v>
      </c>
      <c r="D32" s="298" t="s">
        <v>341</v>
      </c>
    </row>
    <row r="33" spans="1:4">
      <c r="A33" s="283" t="s">
        <v>342</v>
      </c>
      <c r="B33" s="287" t="s">
        <v>346</v>
      </c>
      <c r="C33" s="299" t="s">
        <v>389</v>
      </c>
      <c r="D33" s="298" t="s">
        <v>348</v>
      </c>
    </row>
    <row r="34" spans="1:4">
      <c r="A34" s="283" t="s">
        <v>343</v>
      </c>
      <c r="B34" s="287" t="s">
        <v>345</v>
      </c>
      <c r="C34" s="299" t="s">
        <v>388</v>
      </c>
      <c r="D34" s="298" t="s">
        <v>357</v>
      </c>
    </row>
    <row r="35" spans="1:4">
      <c r="A35" s="283" t="s">
        <v>344</v>
      </c>
      <c r="B35" s="287" t="s">
        <v>347</v>
      </c>
      <c r="C35" s="299" t="s">
        <v>390</v>
      </c>
      <c r="D35" s="298" t="s">
        <v>358</v>
      </c>
    </row>
    <row r="36" spans="1:4">
      <c r="A36" s="283" t="s">
        <v>450</v>
      </c>
      <c r="B36" s="287" t="s">
        <v>453</v>
      </c>
      <c r="C36" s="299"/>
      <c r="D36" s="298" t="s">
        <v>454</v>
      </c>
    </row>
    <row r="37" spans="1:4">
      <c r="A37" s="283" t="s">
        <v>451</v>
      </c>
      <c r="B37" s="287" t="s">
        <v>455</v>
      </c>
      <c r="C37" s="299"/>
      <c r="D37" s="298" t="s">
        <v>457</v>
      </c>
    </row>
    <row r="38" spans="1:4">
      <c r="A38" s="283" t="s">
        <v>452</v>
      </c>
      <c r="B38" s="287" t="s">
        <v>456</v>
      </c>
      <c r="C38" s="300"/>
      <c r="D38" s="298" t="s">
        <v>458</v>
      </c>
    </row>
    <row r="39" spans="1:4">
      <c r="A39" s="283"/>
      <c r="B39" s="286"/>
      <c r="C39" s="300"/>
      <c r="D39" s="300"/>
    </row>
    <row r="40" spans="1:4">
      <c r="A40" s="282" t="s">
        <v>349</v>
      </c>
      <c r="B40" s="286" t="s">
        <v>350</v>
      </c>
      <c r="C40" s="300"/>
      <c r="D40" s="297" t="s">
        <v>402</v>
      </c>
    </row>
    <row r="41" spans="1:4" ht="24">
      <c r="A41" s="283" t="s">
        <v>351</v>
      </c>
      <c r="B41" s="287" t="s">
        <v>352</v>
      </c>
      <c r="C41" s="299" t="s">
        <v>391</v>
      </c>
      <c r="D41" s="298" t="s">
        <v>401</v>
      </c>
    </row>
    <row r="42" spans="1:4" ht="24">
      <c r="A42" s="283" t="s">
        <v>353</v>
      </c>
      <c r="B42" s="287" t="s">
        <v>355</v>
      </c>
      <c r="C42" s="299" t="s">
        <v>392</v>
      </c>
      <c r="D42" s="298" t="s">
        <v>359</v>
      </c>
    </row>
    <row r="43" spans="1:4">
      <c r="A43" s="283" t="s">
        <v>354</v>
      </c>
      <c r="B43" s="287" t="s">
        <v>356</v>
      </c>
      <c r="C43" s="299"/>
      <c r="D43" s="298" t="s">
        <v>360</v>
      </c>
    </row>
    <row r="44" spans="1:4">
      <c r="A44" s="282"/>
      <c r="B44" s="286"/>
      <c r="C44" s="300"/>
      <c r="D44" s="300"/>
    </row>
    <row r="45" spans="1:4">
      <c r="A45" s="282" t="s">
        <v>361</v>
      </c>
      <c r="B45" s="286" t="s">
        <v>362</v>
      </c>
      <c r="C45" s="299" t="s">
        <v>410</v>
      </c>
      <c r="D45" s="297" t="s">
        <v>408</v>
      </c>
    </row>
    <row r="46" spans="1:4">
      <c r="A46" s="282"/>
      <c r="B46" s="286"/>
      <c r="C46" s="299"/>
      <c r="D46" s="298"/>
    </row>
    <row r="47" spans="1:4">
      <c r="A47" s="282" t="s">
        <v>363</v>
      </c>
      <c r="B47" s="286" t="s">
        <v>364</v>
      </c>
      <c r="C47" s="299" t="s">
        <v>411</v>
      </c>
      <c r="D47" s="297" t="s">
        <v>409</v>
      </c>
    </row>
    <row r="48" spans="1:4">
      <c r="A48" s="282"/>
      <c r="B48" s="286"/>
      <c r="C48" s="300"/>
      <c r="D48" s="300"/>
    </row>
    <row r="49" spans="1:4">
      <c r="A49" s="282"/>
      <c r="B49" s="286"/>
      <c r="C49" s="300"/>
      <c r="D49" s="300"/>
    </row>
    <row r="50" spans="1:4">
      <c r="A50" s="282"/>
      <c r="B50" s="286"/>
      <c r="C50" s="300"/>
      <c r="D50" s="300"/>
    </row>
    <row r="51" spans="1:4">
      <c r="A51" s="282"/>
      <c r="B51" s="286"/>
      <c r="C51" s="300"/>
      <c r="D51" s="300"/>
    </row>
    <row r="52" spans="1:4">
      <c r="A52" s="282"/>
      <c r="B52" s="286"/>
      <c r="C52" s="300"/>
      <c r="D52" s="300"/>
    </row>
    <row r="53" spans="1:4">
      <c r="A53" s="282"/>
      <c r="B53" s="286"/>
      <c r="C53" s="300"/>
      <c r="D53" s="300"/>
    </row>
    <row r="54" spans="1:4">
      <c r="A54" s="282"/>
      <c r="B54" s="286"/>
      <c r="C54" s="300"/>
      <c r="D54" s="300"/>
    </row>
    <row r="55" spans="1:4">
      <c r="A55" s="282"/>
      <c r="B55" s="286"/>
      <c r="C55" s="300"/>
      <c r="D55" s="300"/>
    </row>
    <row r="56" spans="1:4">
      <c r="A56" s="282"/>
      <c r="B56" s="286"/>
      <c r="C56" s="300"/>
      <c r="D56" s="300"/>
    </row>
    <row r="57" spans="1:4">
      <c r="A57" s="282"/>
      <c r="B57" s="286"/>
      <c r="C57" s="300"/>
      <c r="D57" s="300"/>
    </row>
    <row r="58" spans="1:4">
      <c r="A58" s="282"/>
      <c r="B58" s="286"/>
      <c r="C58" s="300"/>
      <c r="D58" s="300"/>
    </row>
    <row r="59" spans="1:4">
      <c r="A59" s="282"/>
      <c r="B59" s="286"/>
      <c r="C59" s="300"/>
      <c r="D59" s="300"/>
    </row>
    <row r="60" spans="1:4">
      <c r="A60" s="282"/>
      <c r="B60" s="286"/>
      <c r="C60" s="300"/>
      <c r="D60" s="300"/>
    </row>
    <row r="61" spans="1:4">
      <c r="A61" s="282"/>
      <c r="B61" s="286"/>
      <c r="C61" s="300"/>
      <c r="D61" s="300"/>
    </row>
    <row r="62" spans="1:4">
      <c r="A62" s="282"/>
      <c r="B62" s="286"/>
      <c r="C62" s="300"/>
      <c r="D62" s="300"/>
    </row>
    <row r="63" spans="1:4">
      <c r="A63" s="282"/>
      <c r="B63" s="286"/>
      <c r="C63" s="300"/>
      <c r="D63" s="300"/>
    </row>
    <row r="64" spans="1:4">
      <c r="A64" s="282"/>
      <c r="B64" s="286"/>
      <c r="C64" s="300"/>
      <c r="D64" s="300"/>
    </row>
    <row r="65" spans="1:4">
      <c r="A65" s="282"/>
      <c r="B65" s="286"/>
      <c r="C65" s="300"/>
      <c r="D65" s="300"/>
    </row>
    <row r="66" spans="1:4">
      <c r="A66" s="282"/>
      <c r="B66" s="286"/>
      <c r="C66" s="300"/>
      <c r="D66" s="300"/>
    </row>
    <row r="67" spans="1:4">
      <c r="A67" s="282"/>
      <c r="B67" s="286"/>
      <c r="C67" s="300"/>
      <c r="D67" s="300"/>
    </row>
    <row r="68" spans="1:4">
      <c r="A68" s="282"/>
      <c r="B68" s="286"/>
      <c r="C68" s="300"/>
      <c r="D68" s="300"/>
    </row>
    <row r="69" spans="1:4">
      <c r="A69" s="282"/>
      <c r="B69" s="286"/>
      <c r="C69" s="300"/>
      <c r="D69" s="300"/>
    </row>
    <row r="70" spans="1:4">
      <c r="A70" s="282"/>
      <c r="B70" s="286"/>
      <c r="C70" s="300"/>
      <c r="D70" s="300"/>
    </row>
    <row r="71" spans="1:4">
      <c r="A71" s="282"/>
      <c r="B71" s="286"/>
      <c r="C71" s="300"/>
      <c r="D71" s="300"/>
    </row>
    <row r="72" spans="1:4">
      <c r="A72" s="282"/>
      <c r="B72" s="286"/>
      <c r="C72" s="300"/>
      <c r="D72" s="300"/>
    </row>
    <row r="73" spans="1:4">
      <c r="A73" s="282"/>
      <c r="B73" s="286"/>
      <c r="C73" s="300"/>
      <c r="D73" s="300"/>
    </row>
    <row r="74" spans="1:4">
      <c r="A74" s="282"/>
      <c r="B74" s="286"/>
      <c r="C74" s="300"/>
      <c r="D74" s="300"/>
    </row>
    <row r="75" spans="1:4">
      <c r="A75" s="282"/>
      <c r="B75" s="286"/>
      <c r="C75" s="300"/>
      <c r="D75" s="300"/>
    </row>
    <row r="76" spans="1:4">
      <c r="A76" s="282"/>
      <c r="B76" s="286"/>
      <c r="C76" s="300"/>
      <c r="D76" s="300"/>
    </row>
    <row r="77" spans="1:4">
      <c r="A77" s="282"/>
      <c r="B77" s="286"/>
      <c r="C77" s="300"/>
      <c r="D77" s="300"/>
    </row>
    <row r="78" spans="1:4">
      <c r="A78" s="282"/>
      <c r="B78" s="286"/>
      <c r="C78" s="300"/>
      <c r="D78" s="300"/>
    </row>
    <row r="79" spans="1:4">
      <c r="A79" s="282"/>
      <c r="B79" s="286"/>
      <c r="C79" s="300"/>
      <c r="D79" s="300"/>
    </row>
    <row r="80" spans="1:4">
      <c r="A80" s="282"/>
      <c r="B80" s="286"/>
      <c r="C80" s="300"/>
      <c r="D80" s="300"/>
    </row>
    <row r="81" spans="1:4">
      <c r="A81" s="282"/>
      <c r="B81" s="286"/>
      <c r="C81" s="300"/>
      <c r="D81" s="300"/>
    </row>
    <row r="82" spans="1:4">
      <c r="A82" s="282"/>
      <c r="B82" s="286"/>
      <c r="C82" s="300"/>
      <c r="D82" s="300"/>
    </row>
    <row r="83" spans="1:4">
      <c r="A83" s="282"/>
      <c r="B83" s="286"/>
      <c r="C83" s="300"/>
      <c r="D83" s="300"/>
    </row>
    <row r="84" spans="1:4">
      <c r="A84" s="282"/>
      <c r="B84" s="286"/>
      <c r="C84" s="300"/>
      <c r="D84" s="300"/>
    </row>
    <row r="85" spans="1:4">
      <c r="A85" s="282"/>
      <c r="B85" s="286"/>
      <c r="C85" s="300"/>
      <c r="D85" s="300"/>
    </row>
    <row r="86" spans="1:4">
      <c r="A86" s="282"/>
      <c r="B86" s="286"/>
      <c r="C86" s="300"/>
      <c r="D86" s="300"/>
    </row>
    <row r="87" spans="1:4">
      <c r="A87" s="282"/>
      <c r="B87" s="286"/>
      <c r="C87" s="300"/>
      <c r="D87" s="300"/>
    </row>
    <row r="88" spans="1:4">
      <c r="A88" s="282"/>
      <c r="B88" s="286"/>
      <c r="C88" s="300"/>
      <c r="D88" s="300"/>
    </row>
    <row r="89" spans="1:4">
      <c r="A89" s="282"/>
      <c r="B89" s="286"/>
      <c r="C89" s="300"/>
      <c r="D89" s="300"/>
    </row>
    <row r="90" spans="1:4">
      <c r="A90" s="282"/>
      <c r="B90" s="286"/>
      <c r="C90" s="300"/>
      <c r="D90" s="300"/>
    </row>
    <row r="91" spans="1:4">
      <c r="A91" s="282"/>
      <c r="B91" s="286"/>
      <c r="C91" s="300"/>
      <c r="D91" s="300"/>
    </row>
    <row r="92" spans="1:4">
      <c r="A92" s="282"/>
      <c r="B92" s="286"/>
      <c r="C92" s="300"/>
      <c r="D92" s="300"/>
    </row>
    <row r="93" spans="1:4">
      <c r="A93" s="282"/>
      <c r="B93" s="286"/>
      <c r="C93" s="300"/>
      <c r="D93" s="300"/>
    </row>
    <row r="94" spans="1:4">
      <c r="A94" s="282"/>
      <c r="B94" s="286"/>
      <c r="C94" s="300"/>
      <c r="D94" s="300"/>
    </row>
    <row r="95" spans="1:4">
      <c r="A95" s="282"/>
      <c r="B95" s="286"/>
      <c r="C95" s="300"/>
      <c r="D95" s="300"/>
    </row>
  </sheetData>
  <phoneticPr fontId="27" type="noConversion"/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Q49"/>
  <sheetViews>
    <sheetView view="pageBreakPreview" topLeftCell="A34" zoomScaleNormal="100" zoomScaleSheetLayoutView="100" workbookViewId="0">
      <selection activeCell="M44" sqref="M44"/>
    </sheetView>
  </sheetViews>
  <sheetFormatPr defaultColWidth="9.109375" defaultRowHeight="14.4"/>
  <cols>
    <col min="1" max="2" width="2.33203125" style="387" customWidth="1"/>
    <col min="3" max="3" width="11.44140625" style="387" customWidth="1"/>
    <col min="4" max="5" width="10.88671875" style="387" customWidth="1"/>
    <col min="6" max="8" width="12" style="387" customWidth="1"/>
    <col min="9" max="10" width="16.88671875" style="390" customWidth="1"/>
    <col min="11" max="11" width="7.5546875" style="387" bestFit="1" customWidth="1"/>
    <col min="12" max="12" width="11.33203125" style="387" bestFit="1" customWidth="1"/>
    <col min="13" max="13" width="14" style="533" bestFit="1" customWidth="1"/>
    <col min="14" max="15" width="2.33203125" style="387" customWidth="1"/>
    <col min="16" max="16384" width="9.109375" style="387"/>
  </cols>
  <sheetData>
    <row r="1" spans="1:15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525"/>
      <c r="N1" s="334"/>
      <c r="O1" s="335"/>
    </row>
    <row r="2" spans="1:15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526"/>
      <c r="N2" s="335"/>
      <c r="O2" s="233"/>
    </row>
    <row r="3" spans="1:15" ht="14.25" customHeight="1">
      <c r="A3" s="223"/>
      <c r="B3" s="180"/>
      <c r="C3" s="211"/>
      <c r="D3" s="213"/>
      <c r="E3" s="657" t="s">
        <v>181</v>
      </c>
      <c r="F3" s="822"/>
      <c r="G3" s="822"/>
      <c r="H3" s="822"/>
      <c r="I3" s="822"/>
      <c r="J3" s="822"/>
      <c r="K3" s="943"/>
      <c r="L3" s="950"/>
      <c r="M3" s="951"/>
      <c r="N3" s="233"/>
      <c r="O3" s="233"/>
    </row>
    <row r="4" spans="1:15" ht="17.399999999999999">
      <c r="A4" s="223"/>
      <c r="B4" s="180"/>
      <c r="C4" s="215"/>
      <c r="D4" s="471"/>
      <c r="E4" s="944"/>
      <c r="F4" s="945"/>
      <c r="G4" s="945"/>
      <c r="H4" s="945"/>
      <c r="I4" s="945"/>
      <c r="J4" s="945"/>
      <c r="K4" s="946"/>
      <c r="L4" s="952"/>
      <c r="M4" s="953"/>
      <c r="N4" s="233"/>
      <c r="O4" s="233"/>
    </row>
    <row r="5" spans="1:15" ht="17.399999999999999">
      <c r="A5" s="223"/>
      <c r="B5" s="180"/>
      <c r="C5" s="215"/>
      <c r="D5" s="471"/>
      <c r="E5" s="944"/>
      <c r="F5" s="945"/>
      <c r="G5" s="945"/>
      <c r="H5" s="945"/>
      <c r="I5" s="945"/>
      <c r="J5" s="945"/>
      <c r="K5" s="946"/>
      <c r="L5" s="952"/>
      <c r="M5" s="953"/>
      <c r="N5" s="233"/>
      <c r="O5" s="233"/>
    </row>
    <row r="6" spans="1:15" ht="21.6" thickBot="1">
      <c r="A6" s="223"/>
      <c r="B6" s="180"/>
      <c r="C6" s="216"/>
      <c r="D6" s="218"/>
      <c r="E6" s="947"/>
      <c r="F6" s="948"/>
      <c r="G6" s="948"/>
      <c r="H6" s="948"/>
      <c r="I6" s="948"/>
      <c r="J6" s="948"/>
      <c r="K6" s="949"/>
      <c r="L6" s="954"/>
      <c r="M6" s="955"/>
      <c r="N6" s="233"/>
      <c r="O6" s="233"/>
    </row>
    <row r="7" spans="1:15" ht="21">
      <c r="A7" s="223"/>
      <c r="B7" s="180"/>
      <c r="C7" s="258"/>
      <c r="D7" s="188"/>
      <c r="E7" s="259"/>
      <c r="F7" s="188"/>
      <c r="G7" s="188"/>
      <c r="H7" s="260" t="s">
        <v>180</v>
      </c>
      <c r="I7" s="472" t="str">
        <f>'A.General information'!D11</f>
        <v>LB11323</v>
      </c>
      <c r="J7" s="259"/>
      <c r="K7" s="188"/>
      <c r="L7" s="188"/>
      <c r="M7" s="527"/>
      <c r="N7" s="233"/>
      <c r="O7" s="233"/>
    </row>
    <row r="8" spans="1:15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528"/>
      <c r="N8" s="466"/>
      <c r="O8" s="466"/>
    </row>
    <row r="9" spans="1:15" ht="31.5" customHeight="1" thickBot="1">
      <c r="A9" s="463"/>
      <c r="B9" s="463"/>
      <c r="C9" s="510" t="s">
        <v>1011</v>
      </c>
      <c r="D9" s="908" t="s">
        <v>1012</v>
      </c>
      <c r="E9" s="909"/>
      <c r="F9" s="933" t="s">
        <v>556</v>
      </c>
      <c r="G9" s="934"/>
      <c r="H9" s="909"/>
      <c r="I9" s="941" t="s">
        <v>1013</v>
      </c>
      <c r="J9" s="942"/>
      <c r="K9" s="511" t="s">
        <v>1014</v>
      </c>
      <c r="L9" s="509" t="s">
        <v>1024</v>
      </c>
      <c r="M9" s="529" t="s">
        <v>1025</v>
      </c>
      <c r="N9" s="466"/>
      <c r="O9" s="466"/>
    </row>
    <row r="10" spans="1:15" ht="22.5" customHeight="1">
      <c r="A10" s="463"/>
      <c r="B10" s="463"/>
      <c r="C10" s="512">
        <v>1</v>
      </c>
      <c r="D10" s="910" t="s">
        <v>1015</v>
      </c>
      <c r="E10" s="911"/>
      <c r="F10" s="935" t="s">
        <v>558</v>
      </c>
      <c r="G10" s="936"/>
      <c r="H10" s="937"/>
      <c r="I10" s="935" t="s">
        <v>558</v>
      </c>
      <c r="J10" s="937"/>
      <c r="K10" s="513" t="s">
        <v>1016</v>
      </c>
      <c r="L10" s="514">
        <f>COUNTIF('C.Antenna &amp; RRU information'!$F$50:$I$50,"6 Port")</f>
        <v>2</v>
      </c>
      <c r="M10" s="907" t="s">
        <v>1029</v>
      </c>
      <c r="N10" s="466"/>
      <c r="O10" s="466"/>
    </row>
    <row r="11" spans="1:15" ht="22.5" customHeight="1">
      <c r="A11" s="463"/>
      <c r="B11" s="463"/>
      <c r="C11" s="505">
        <v>2</v>
      </c>
      <c r="D11" s="912"/>
      <c r="E11" s="913"/>
      <c r="F11" s="922" t="s">
        <v>559</v>
      </c>
      <c r="G11" s="923"/>
      <c r="H11" s="924"/>
      <c r="I11" s="922" t="s">
        <v>559</v>
      </c>
      <c r="J11" s="924"/>
      <c r="K11" s="515" t="s">
        <v>1016</v>
      </c>
      <c r="L11" s="516">
        <f>COUNTIF('C.Antenna &amp; RRU information'!$F$50:$I$50,"10 Port")</f>
        <v>0</v>
      </c>
      <c r="M11" s="906"/>
      <c r="N11" s="466"/>
      <c r="O11" s="466"/>
    </row>
    <row r="12" spans="1:15" ht="22.5" customHeight="1">
      <c r="A12" s="463"/>
      <c r="B12" s="463"/>
      <c r="C12" s="505">
        <v>3</v>
      </c>
      <c r="D12" s="914" t="s">
        <v>832</v>
      </c>
      <c r="E12" s="915"/>
      <c r="F12" s="922" t="s">
        <v>313</v>
      </c>
      <c r="G12" s="923"/>
      <c r="H12" s="924"/>
      <c r="I12" s="922" t="s">
        <v>313</v>
      </c>
      <c r="J12" s="924"/>
      <c r="K12" s="517" t="s">
        <v>1017</v>
      </c>
      <c r="L12" s="518"/>
      <c r="M12" s="523"/>
      <c r="N12" s="466"/>
      <c r="O12" s="466"/>
    </row>
    <row r="13" spans="1:15" ht="22.5" customHeight="1">
      <c r="A13" s="463"/>
      <c r="B13" s="463"/>
      <c r="C13" s="505">
        <v>4</v>
      </c>
      <c r="D13" s="916"/>
      <c r="E13" s="917"/>
      <c r="F13" s="922" t="s">
        <v>560</v>
      </c>
      <c r="G13" s="923"/>
      <c r="H13" s="924"/>
      <c r="I13" s="922" t="s">
        <v>561</v>
      </c>
      <c r="J13" s="924"/>
      <c r="K13" s="517" t="s">
        <v>1018</v>
      </c>
      <c r="L13" s="518"/>
      <c r="M13" s="523"/>
      <c r="N13" s="466"/>
      <c r="O13" s="466"/>
    </row>
    <row r="14" spans="1:15" ht="22.5" customHeight="1">
      <c r="A14" s="463"/>
      <c r="B14" s="463"/>
      <c r="C14" s="505">
        <v>5</v>
      </c>
      <c r="D14" s="916"/>
      <c r="E14" s="917"/>
      <c r="F14" s="922" t="s">
        <v>314</v>
      </c>
      <c r="G14" s="923"/>
      <c r="H14" s="924"/>
      <c r="I14" s="922" t="s">
        <v>314</v>
      </c>
      <c r="J14" s="924"/>
      <c r="K14" s="517" t="s">
        <v>1017</v>
      </c>
      <c r="L14" s="518"/>
      <c r="M14" s="523"/>
      <c r="N14" s="466"/>
      <c r="O14" s="466"/>
    </row>
    <row r="15" spans="1:15" ht="22.5" customHeight="1">
      <c r="A15" s="463"/>
      <c r="B15" s="463"/>
      <c r="C15" s="505">
        <v>6</v>
      </c>
      <c r="D15" s="916"/>
      <c r="E15" s="917"/>
      <c r="F15" s="922" t="s">
        <v>562</v>
      </c>
      <c r="G15" s="923"/>
      <c r="H15" s="924"/>
      <c r="I15" s="922" t="s">
        <v>563</v>
      </c>
      <c r="J15" s="924"/>
      <c r="K15" s="517" t="s">
        <v>1017</v>
      </c>
      <c r="L15" s="518"/>
      <c r="M15" s="907" t="s">
        <v>1029</v>
      </c>
      <c r="N15" s="466"/>
      <c r="O15" s="466"/>
    </row>
    <row r="16" spans="1:15" ht="22.5" customHeight="1">
      <c r="A16" s="463"/>
      <c r="B16" s="463"/>
      <c r="C16" s="505">
        <v>7</v>
      </c>
      <c r="D16" s="916"/>
      <c r="E16" s="917"/>
      <c r="F16" s="922" t="s">
        <v>562</v>
      </c>
      <c r="G16" s="923"/>
      <c r="H16" s="924"/>
      <c r="I16" s="922" t="s">
        <v>564</v>
      </c>
      <c r="J16" s="924"/>
      <c r="K16" s="517" t="s">
        <v>1017</v>
      </c>
      <c r="L16" s="518"/>
      <c r="M16" s="906"/>
      <c r="N16" s="466"/>
      <c r="O16" s="466"/>
    </row>
    <row r="17" spans="1:15" ht="22.5" customHeight="1">
      <c r="A17" s="463"/>
      <c r="B17" s="463"/>
      <c r="C17" s="505">
        <v>8</v>
      </c>
      <c r="D17" s="916"/>
      <c r="E17" s="917"/>
      <c r="F17" s="922" t="s">
        <v>565</v>
      </c>
      <c r="G17" s="923"/>
      <c r="H17" s="924"/>
      <c r="I17" s="922" t="s">
        <v>566</v>
      </c>
      <c r="J17" s="924"/>
      <c r="K17" s="517" t="s">
        <v>1017</v>
      </c>
      <c r="L17" s="518"/>
      <c r="M17" s="920" t="s">
        <v>1029</v>
      </c>
      <c r="N17" s="466"/>
      <c r="O17" s="466"/>
    </row>
    <row r="18" spans="1:15" ht="22.5" customHeight="1">
      <c r="A18" s="463"/>
      <c r="B18" s="463"/>
      <c r="C18" s="505">
        <v>9</v>
      </c>
      <c r="D18" s="916"/>
      <c r="E18" s="917"/>
      <c r="F18" s="922" t="s">
        <v>567</v>
      </c>
      <c r="G18" s="923"/>
      <c r="H18" s="924"/>
      <c r="I18" s="922" t="s">
        <v>568</v>
      </c>
      <c r="J18" s="924"/>
      <c r="K18" s="517" t="s">
        <v>1017</v>
      </c>
      <c r="L18" s="518"/>
      <c r="M18" s="921"/>
      <c r="N18" s="466"/>
      <c r="O18" s="466"/>
    </row>
    <row r="19" spans="1:15" ht="22.5" customHeight="1">
      <c r="A19" s="463"/>
      <c r="B19" s="463"/>
      <c r="C19" s="505">
        <v>10</v>
      </c>
      <c r="D19" s="916"/>
      <c r="E19" s="917"/>
      <c r="F19" s="922" t="s">
        <v>569</v>
      </c>
      <c r="G19" s="923"/>
      <c r="H19" s="924"/>
      <c r="I19" s="922" t="s">
        <v>570</v>
      </c>
      <c r="J19" s="924"/>
      <c r="K19" s="517" t="s">
        <v>1017</v>
      </c>
      <c r="L19" s="518"/>
      <c r="M19" s="921"/>
      <c r="N19" s="466"/>
      <c r="O19" s="466"/>
    </row>
    <row r="20" spans="1:15" ht="22.5" customHeight="1">
      <c r="A20" s="463"/>
      <c r="B20" s="463"/>
      <c r="C20" s="505">
        <v>11</v>
      </c>
      <c r="D20" s="916"/>
      <c r="E20" s="917"/>
      <c r="F20" s="922" t="s">
        <v>571</v>
      </c>
      <c r="G20" s="923"/>
      <c r="H20" s="924"/>
      <c r="I20" s="922" t="s">
        <v>572</v>
      </c>
      <c r="J20" s="924"/>
      <c r="K20" s="517" t="s">
        <v>1017</v>
      </c>
      <c r="L20" s="518"/>
      <c r="M20" s="921"/>
      <c r="N20" s="466"/>
      <c r="O20" s="466"/>
    </row>
    <row r="21" spans="1:15" ht="22.5" customHeight="1">
      <c r="A21" s="463"/>
      <c r="B21" s="463"/>
      <c r="C21" s="505">
        <v>12</v>
      </c>
      <c r="D21" s="912"/>
      <c r="E21" s="913"/>
      <c r="F21" s="922" t="s">
        <v>573</v>
      </c>
      <c r="G21" s="923"/>
      <c r="H21" s="924"/>
      <c r="I21" s="922" t="s">
        <v>574</v>
      </c>
      <c r="J21" s="924"/>
      <c r="K21" s="517" t="s">
        <v>1018</v>
      </c>
      <c r="L21" s="518"/>
      <c r="M21" s="523"/>
      <c r="N21" s="466"/>
      <c r="O21" s="466"/>
    </row>
    <row r="22" spans="1:15" ht="22.5" customHeight="1">
      <c r="A22" s="463"/>
      <c r="B22" s="463"/>
      <c r="C22" s="505">
        <v>13</v>
      </c>
      <c r="D22" s="914" t="s">
        <v>833</v>
      </c>
      <c r="E22" s="915"/>
      <c r="F22" s="922" t="s">
        <v>315</v>
      </c>
      <c r="G22" s="923"/>
      <c r="H22" s="924"/>
      <c r="I22" s="922" t="s">
        <v>315</v>
      </c>
      <c r="J22" s="924"/>
      <c r="K22" s="517" t="s">
        <v>1017</v>
      </c>
      <c r="L22" s="519">
        <f>COUNTIF('C.Antenna &amp; RRU information'!$F$101:$I$101,"COMBA")</f>
        <v>3</v>
      </c>
      <c r="M22" s="530"/>
      <c r="N22" s="466"/>
      <c r="O22" s="466"/>
    </row>
    <row r="23" spans="1:15" ht="22.5" customHeight="1">
      <c r="A23" s="463"/>
      <c r="B23" s="463"/>
      <c r="C23" s="505">
        <v>14</v>
      </c>
      <c r="D23" s="916"/>
      <c r="E23" s="917"/>
      <c r="F23" s="922" t="s">
        <v>575</v>
      </c>
      <c r="G23" s="923"/>
      <c r="H23" s="924"/>
      <c r="I23" s="922" t="s">
        <v>576</v>
      </c>
      <c r="J23" s="924"/>
      <c r="K23" s="517" t="s">
        <v>1017</v>
      </c>
      <c r="L23" s="519">
        <f>COUNTIF(L22,"3")</f>
        <v>1</v>
      </c>
      <c r="M23" s="905" t="s">
        <v>1029</v>
      </c>
      <c r="N23" s="466"/>
      <c r="O23" s="466"/>
    </row>
    <row r="24" spans="1:15" ht="22.5" customHeight="1">
      <c r="A24" s="463"/>
      <c r="B24" s="463"/>
      <c r="C24" s="505">
        <v>15</v>
      </c>
      <c r="D24" s="916"/>
      <c r="E24" s="917"/>
      <c r="F24" s="922" t="s">
        <v>577</v>
      </c>
      <c r="G24" s="923"/>
      <c r="H24" s="924"/>
      <c r="I24" s="922" t="s">
        <v>578</v>
      </c>
      <c r="J24" s="924"/>
      <c r="K24" s="517" t="s">
        <v>1017</v>
      </c>
      <c r="L24" s="519">
        <f>COUNTIF(L22,"2")</f>
        <v>0</v>
      </c>
      <c r="M24" s="906"/>
      <c r="N24" s="466"/>
      <c r="O24" s="466"/>
    </row>
    <row r="25" spans="1:15" ht="22.5" customHeight="1">
      <c r="A25" s="463"/>
      <c r="B25" s="463"/>
      <c r="C25" s="505">
        <v>16</v>
      </c>
      <c r="D25" s="916"/>
      <c r="E25" s="917"/>
      <c r="F25" s="922" t="s">
        <v>579</v>
      </c>
      <c r="G25" s="923"/>
      <c r="H25" s="924"/>
      <c r="I25" s="922" t="s">
        <v>580</v>
      </c>
      <c r="J25" s="924"/>
      <c r="K25" s="517" t="s">
        <v>1017</v>
      </c>
      <c r="L25" s="519">
        <f>COUNTIF(L22,"1")</f>
        <v>0</v>
      </c>
      <c r="M25" s="906"/>
      <c r="N25" s="466"/>
      <c r="O25" s="466"/>
    </row>
    <row r="26" spans="1:15" ht="22.5" customHeight="1">
      <c r="A26" s="463"/>
      <c r="B26" s="463"/>
      <c r="C26" s="505">
        <v>17</v>
      </c>
      <c r="D26" s="916"/>
      <c r="E26" s="917"/>
      <c r="F26" s="922" t="s">
        <v>317</v>
      </c>
      <c r="G26" s="923"/>
      <c r="H26" s="924"/>
      <c r="I26" s="922" t="s">
        <v>317</v>
      </c>
      <c r="J26" s="924"/>
      <c r="K26" s="517" t="s">
        <v>1017</v>
      </c>
      <c r="L26" s="519">
        <f>L22</f>
        <v>3</v>
      </c>
      <c r="M26" s="530"/>
      <c r="N26" s="466"/>
      <c r="O26" s="466"/>
    </row>
    <row r="27" spans="1:15" ht="22.5" customHeight="1">
      <c r="A27" s="463"/>
      <c r="B27" s="463"/>
      <c r="C27" s="505">
        <v>18</v>
      </c>
      <c r="D27" s="916"/>
      <c r="E27" s="917"/>
      <c r="F27" s="922" t="s">
        <v>562</v>
      </c>
      <c r="G27" s="923"/>
      <c r="H27" s="924"/>
      <c r="I27" s="922" t="s">
        <v>563</v>
      </c>
      <c r="J27" s="924"/>
      <c r="K27" s="517" t="s">
        <v>1017</v>
      </c>
      <c r="L27" s="519">
        <f>COUNTIF('C.Antenna &amp; RRU information'!$F$103:$I$103,"3")</f>
        <v>3</v>
      </c>
      <c r="M27" s="907" t="s">
        <v>1029</v>
      </c>
      <c r="N27" s="466"/>
      <c r="O27" s="466"/>
    </row>
    <row r="28" spans="1:15" ht="22.5" customHeight="1">
      <c r="A28" s="463"/>
      <c r="B28" s="463"/>
      <c r="C28" s="505">
        <v>19</v>
      </c>
      <c r="D28" s="916"/>
      <c r="E28" s="917"/>
      <c r="F28" s="922" t="s">
        <v>988</v>
      </c>
      <c r="G28" s="923"/>
      <c r="H28" s="924"/>
      <c r="I28" s="922" t="s">
        <v>564</v>
      </c>
      <c r="J28" s="924"/>
      <c r="K28" s="517" t="s">
        <v>1017</v>
      </c>
      <c r="L28" s="519">
        <f>COUNTIF('C.Antenna &amp; RRU information'!$F$103:$I$103,"5")</f>
        <v>0</v>
      </c>
      <c r="M28" s="906"/>
      <c r="N28" s="466"/>
      <c r="O28" s="466"/>
    </row>
    <row r="29" spans="1:15" ht="22.5" customHeight="1">
      <c r="A29" s="463"/>
      <c r="B29" s="463"/>
      <c r="C29" s="505">
        <v>20</v>
      </c>
      <c r="D29" s="916"/>
      <c r="E29" s="917"/>
      <c r="F29" s="922" t="s">
        <v>581</v>
      </c>
      <c r="G29" s="923"/>
      <c r="H29" s="924"/>
      <c r="I29" s="922" t="s">
        <v>566</v>
      </c>
      <c r="J29" s="924"/>
      <c r="K29" s="517" t="s">
        <v>1017</v>
      </c>
      <c r="L29" s="519">
        <f>COUNTIF('C.Antenna &amp; RRU information'!$F$104:$I$104,"100")</f>
        <v>3</v>
      </c>
      <c r="M29" s="905" t="s">
        <v>1029</v>
      </c>
      <c r="N29" s="466"/>
      <c r="O29" s="466"/>
    </row>
    <row r="30" spans="1:15" ht="22.5" customHeight="1">
      <c r="A30" s="463"/>
      <c r="B30" s="463"/>
      <c r="C30" s="505">
        <v>21</v>
      </c>
      <c r="D30" s="916"/>
      <c r="E30" s="917"/>
      <c r="F30" s="922" t="s">
        <v>582</v>
      </c>
      <c r="G30" s="923"/>
      <c r="H30" s="924"/>
      <c r="I30" s="922" t="s">
        <v>568</v>
      </c>
      <c r="J30" s="924"/>
      <c r="K30" s="517" t="s">
        <v>1017</v>
      </c>
      <c r="L30" s="519">
        <f>COUNTIF('C.Antenna &amp; RRU information'!$F$104:$I$104,"75")</f>
        <v>0</v>
      </c>
      <c r="M30" s="906"/>
      <c r="N30" s="466"/>
      <c r="O30" s="466"/>
    </row>
    <row r="31" spans="1:15" ht="22.5" customHeight="1">
      <c r="A31" s="463"/>
      <c r="B31" s="463"/>
      <c r="C31" s="505">
        <v>22</v>
      </c>
      <c r="D31" s="916"/>
      <c r="E31" s="917"/>
      <c r="F31" s="922" t="s">
        <v>583</v>
      </c>
      <c r="G31" s="923"/>
      <c r="H31" s="924"/>
      <c r="I31" s="922" t="s">
        <v>570</v>
      </c>
      <c r="J31" s="924"/>
      <c r="K31" s="517" t="s">
        <v>1017</v>
      </c>
      <c r="L31" s="519">
        <f>COUNTIF('C.Antenna &amp; RRU information'!$F$104:$I$104,"50")</f>
        <v>0</v>
      </c>
      <c r="M31" s="906"/>
      <c r="N31" s="466"/>
      <c r="O31" s="466"/>
    </row>
    <row r="32" spans="1:15" ht="22.5" customHeight="1">
      <c r="A32" s="463"/>
      <c r="B32" s="463"/>
      <c r="C32" s="505">
        <v>23</v>
      </c>
      <c r="D32" s="916"/>
      <c r="E32" s="917"/>
      <c r="F32" s="922" t="s">
        <v>584</v>
      </c>
      <c r="G32" s="923"/>
      <c r="H32" s="924"/>
      <c r="I32" s="922" t="s">
        <v>572</v>
      </c>
      <c r="J32" s="924"/>
      <c r="K32" s="517" t="s">
        <v>1017</v>
      </c>
      <c r="L32" s="519">
        <f>COUNTIF('C.Antenna &amp; RRU information'!$F$104:$I$104,"25")</f>
        <v>0</v>
      </c>
      <c r="M32" s="906"/>
      <c r="N32" s="466"/>
      <c r="O32" s="466"/>
    </row>
    <row r="33" spans="1:17" ht="22.5" customHeight="1">
      <c r="A33" s="463"/>
      <c r="B33" s="463"/>
      <c r="C33" s="505">
        <v>24</v>
      </c>
      <c r="D33" s="912"/>
      <c r="E33" s="913"/>
      <c r="F33" s="922" t="s">
        <v>585</v>
      </c>
      <c r="G33" s="923"/>
      <c r="H33" s="924"/>
      <c r="I33" s="922" t="s">
        <v>574</v>
      </c>
      <c r="J33" s="924"/>
      <c r="K33" s="517" t="s">
        <v>1018</v>
      </c>
      <c r="L33" s="519">
        <f>'C.Antenna &amp; RRU information'!F105+'C.Antenna &amp; RRU information'!G105+'C.Antenna &amp; RRU information'!H105</f>
        <v>240</v>
      </c>
      <c r="M33" s="530"/>
      <c r="N33" s="466"/>
      <c r="O33" s="466"/>
    </row>
    <row r="34" spans="1:17" ht="38.25" customHeight="1">
      <c r="A34" s="463"/>
      <c r="B34" s="463"/>
      <c r="C34" s="505">
        <v>25</v>
      </c>
      <c r="D34" s="918" t="s">
        <v>1019</v>
      </c>
      <c r="E34" s="919"/>
      <c r="F34" s="922" t="s">
        <v>586</v>
      </c>
      <c r="G34" s="923"/>
      <c r="H34" s="924"/>
      <c r="I34" s="922" t="s">
        <v>586</v>
      </c>
      <c r="J34" s="924"/>
      <c r="K34" s="517" t="s">
        <v>1017</v>
      </c>
      <c r="L34" s="519">
        <f>COUNTIF('C.Antenna &amp; RRU information'!$F$109:$I$109,"HUAWEI")</f>
        <v>3</v>
      </c>
      <c r="M34" s="530"/>
      <c r="N34" s="466"/>
      <c r="O34" s="466"/>
    </row>
    <row r="35" spans="1:17" ht="22.5" customHeight="1">
      <c r="A35" s="463"/>
      <c r="B35" s="463"/>
      <c r="C35" s="505">
        <v>26</v>
      </c>
      <c r="D35" s="914" t="s">
        <v>1020</v>
      </c>
      <c r="E35" s="925"/>
      <c r="F35" s="922" t="s">
        <v>587</v>
      </c>
      <c r="G35" s="923"/>
      <c r="H35" s="924"/>
      <c r="I35" s="922" t="s">
        <v>588</v>
      </c>
      <c r="J35" s="924"/>
      <c r="K35" s="517" t="s">
        <v>1017</v>
      </c>
      <c r="L35" s="520"/>
      <c r="M35" s="905" t="s">
        <v>1029</v>
      </c>
      <c r="N35" s="466"/>
      <c r="O35" s="466"/>
    </row>
    <row r="36" spans="1:17" ht="22.5" customHeight="1">
      <c r="A36" s="463"/>
      <c r="B36" s="463"/>
      <c r="C36" s="505">
        <v>27</v>
      </c>
      <c r="D36" s="926"/>
      <c r="E36" s="927"/>
      <c r="F36" s="922" t="s">
        <v>589</v>
      </c>
      <c r="G36" s="923"/>
      <c r="H36" s="924"/>
      <c r="I36" s="922" t="s">
        <v>590</v>
      </c>
      <c r="J36" s="924"/>
      <c r="K36" s="517" t="s">
        <v>1017</v>
      </c>
      <c r="L36" s="520"/>
      <c r="M36" s="906"/>
      <c r="N36" s="466"/>
      <c r="O36" s="466"/>
    </row>
    <row r="37" spans="1:17" ht="22.5" customHeight="1">
      <c r="A37" s="463"/>
      <c r="B37" s="463"/>
      <c r="C37" s="505">
        <v>28</v>
      </c>
      <c r="D37" s="928"/>
      <c r="E37" s="929"/>
      <c r="F37" s="922" t="s">
        <v>591</v>
      </c>
      <c r="G37" s="923"/>
      <c r="H37" s="924"/>
      <c r="I37" s="922" t="s">
        <v>834</v>
      </c>
      <c r="J37" s="924"/>
      <c r="K37" s="517" t="s">
        <v>1017</v>
      </c>
      <c r="L37" s="519">
        <v>1</v>
      </c>
      <c r="M37" s="906"/>
      <c r="N37" s="466"/>
      <c r="O37" s="466"/>
    </row>
    <row r="38" spans="1:17" ht="22.5" customHeight="1">
      <c r="A38" s="463"/>
      <c r="B38" s="463"/>
      <c r="C38" s="505">
        <v>29</v>
      </c>
      <c r="D38" s="914" t="s">
        <v>1021</v>
      </c>
      <c r="E38" s="925"/>
      <c r="F38" s="922" t="s">
        <v>592</v>
      </c>
      <c r="G38" s="923"/>
      <c r="H38" s="924"/>
      <c r="I38" s="922" t="s">
        <v>593</v>
      </c>
      <c r="J38" s="924"/>
      <c r="K38" s="517" t="s">
        <v>1018</v>
      </c>
      <c r="L38" s="519">
        <f>SUM(IF(B.Power!$F$30="3-phase",B.Power!$J$109,0))+SUM(IF(B.Power!$F$30="3-phase",B.Power!$K$33*L40,0))</f>
        <v>4</v>
      </c>
      <c r="M38" s="907" t="s">
        <v>1029</v>
      </c>
      <c r="N38" s="466"/>
      <c r="O38" s="466"/>
    </row>
    <row r="39" spans="1:17" ht="22.5" customHeight="1">
      <c r="A39" s="463"/>
      <c r="B39" s="463"/>
      <c r="C39" s="505">
        <v>30</v>
      </c>
      <c r="D39" s="928"/>
      <c r="E39" s="929"/>
      <c r="F39" s="922" t="s">
        <v>594</v>
      </c>
      <c r="G39" s="923"/>
      <c r="H39" s="924"/>
      <c r="I39" s="922" t="s">
        <v>595</v>
      </c>
      <c r="J39" s="924"/>
      <c r="K39" s="517" t="s">
        <v>1018</v>
      </c>
      <c r="L39" s="519">
        <f>SUM(IF(B.Power!$F$30="1-phase",B.Power!$J$109,0))+SUM(IF(B.Power!$F$30="1-phase",B.Power!$K$33*L40,0))</f>
        <v>0</v>
      </c>
      <c r="M39" s="906"/>
      <c r="N39" s="466"/>
      <c r="O39" s="466"/>
    </row>
    <row r="40" spans="1:17" ht="33" customHeight="1">
      <c r="A40" s="463"/>
      <c r="B40" s="463"/>
      <c r="C40" s="505">
        <v>31</v>
      </c>
      <c r="D40" s="918" t="s">
        <v>1022</v>
      </c>
      <c r="E40" s="930"/>
      <c r="F40" s="922" t="s">
        <v>596</v>
      </c>
      <c r="G40" s="923"/>
      <c r="H40" s="924"/>
      <c r="I40" s="922" t="s">
        <v>596</v>
      </c>
      <c r="J40" s="924"/>
      <c r="K40" s="517" t="s">
        <v>1017</v>
      </c>
      <c r="L40" s="520" t="s">
        <v>1052</v>
      </c>
      <c r="M40" s="530"/>
      <c r="N40" s="466"/>
      <c r="O40" s="466"/>
      <c r="Q40" s="524" t="s">
        <v>1026</v>
      </c>
    </row>
    <row r="41" spans="1:17" ht="22.5" customHeight="1">
      <c r="A41" s="463"/>
      <c r="B41" s="463"/>
      <c r="C41" s="505">
        <v>32</v>
      </c>
      <c r="D41" s="914" t="s">
        <v>1023</v>
      </c>
      <c r="E41" s="915"/>
      <c r="F41" s="922" t="s">
        <v>597</v>
      </c>
      <c r="G41" s="923"/>
      <c r="H41" s="924"/>
      <c r="I41" s="922" t="s">
        <v>598</v>
      </c>
      <c r="J41" s="924"/>
      <c r="K41" s="517" t="s">
        <v>1017</v>
      </c>
      <c r="L41" s="520"/>
      <c r="M41" s="530"/>
      <c r="N41" s="466"/>
      <c r="O41" s="466"/>
      <c r="Q41" s="387" t="s">
        <v>1010</v>
      </c>
    </row>
    <row r="42" spans="1:17" ht="22.5" customHeight="1">
      <c r="A42" s="463"/>
      <c r="B42" s="463"/>
      <c r="C42" s="505">
        <v>33</v>
      </c>
      <c r="D42" s="916"/>
      <c r="E42" s="917"/>
      <c r="F42" s="922" t="s">
        <v>599</v>
      </c>
      <c r="G42" s="923"/>
      <c r="H42" s="924"/>
      <c r="I42" s="922" t="s">
        <v>600</v>
      </c>
      <c r="J42" s="924"/>
      <c r="K42" s="517" t="s">
        <v>1017</v>
      </c>
      <c r="L42" s="520"/>
      <c r="M42" s="530"/>
      <c r="N42" s="466"/>
      <c r="O42" s="466"/>
      <c r="Q42" s="387" t="s">
        <v>1009</v>
      </c>
    </row>
    <row r="43" spans="1:17" ht="22.5" customHeight="1">
      <c r="A43" s="463"/>
      <c r="B43" s="463"/>
      <c r="C43" s="505">
        <v>34</v>
      </c>
      <c r="D43" s="916"/>
      <c r="E43" s="917"/>
      <c r="F43" s="922" t="s">
        <v>601</v>
      </c>
      <c r="G43" s="923"/>
      <c r="H43" s="924"/>
      <c r="I43" s="922" t="s">
        <v>602</v>
      </c>
      <c r="J43" s="924"/>
      <c r="K43" s="517" t="s">
        <v>1018</v>
      </c>
      <c r="L43" s="520" t="s">
        <v>1068</v>
      </c>
      <c r="M43" s="530"/>
      <c r="N43" s="466"/>
      <c r="O43" s="466"/>
      <c r="Q43" s="524" t="s">
        <v>1027</v>
      </c>
    </row>
    <row r="44" spans="1:17" ht="22.5" customHeight="1">
      <c r="A44" s="463"/>
      <c r="B44" s="463"/>
      <c r="C44" s="505">
        <v>35</v>
      </c>
      <c r="D44" s="916"/>
      <c r="E44" s="917"/>
      <c r="F44" s="922" t="s">
        <v>603</v>
      </c>
      <c r="G44" s="923"/>
      <c r="H44" s="924"/>
      <c r="I44" s="922" t="s">
        <v>604</v>
      </c>
      <c r="J44" s="924"/>
      <c r="K44" s="517" t="s">
        <v>1018</v>
      </c>
      <c r="L44" s="520"/>
      <c r="M44" s="530"/>
      <c r="N44" s="466"/>
      <c r="O44" s="466"/>
    </row>
    <row r="45" spans="1:17" ht="22.5" customHeight="1">
      <c r="A45" s="463"/>
      <c r="B45" s="463"/>
      <c r="C45" s="505">
        <v>36</v>
      </c>
      <c r="D45" s="916"/>
      <c r="E45" s="917"/>
      <c r="F45" s="922" t="s">
        <v>605</v>
      </c>
      <c r="G45" s="923"/>
      <c r="H45" s="924"/>
      <c r="I45" s="922" t="s">
        <v>606</v>
      </c>
      <c r="J45" s="924"/>
      <c r="K45" s="517" t="s">
        <v>1017</v>
      </c>
      <c r="L45" s="519">
        <f>L10+L11</f>
        <v>2</v>
      </c>
      <c r="M45" s="530"/>
      <c r="N45" s="466"/>
      <c r="O45" s="466"/>
    </row>
    <row r="46" spans="1:17" ht="22.5" customHeight="1">
      <c r="A46" s="463"/>
      <c r="B46" s="463"/>
      <c r="C46" s="505">
        <v>37</v>
      </c>
      <c r="D46" s="916"/>
      <c r="E46" s="917"/>
      <c r="F46" s="922" t="s">
        <v>607</v>
      </c>
      <c r="G46" s="923"/>
      <c r="H46" s="924"/>
      <c r="I46" s="922" t="s">
        <v>608</v>
      </c>
      <c r="J46" s="924"/>
      <c r="K46" s="517" t="s">
        <v>1017</v>
      </c>
      <c r="L46" s="520"/>
      <c r="M46" s="530"/>
      <c r="N46" s="466"/>
      <c r="O46" s="466"/>
    </row>
    <row r="47" spans="1:17" ht="22.5" customHeight="1" thickBot="1">
      <c r="A47" s="463"/>
      <c r="B47" s="463"/>
      <c r="C47" s="507">
        <v>38</v>
      </c>
      <c r="D47" s="931"/>
      <c r="E47" s="932"/>
      <c r="F47" s="938" t="s">
        <v>609</v>
      </c>
      <c r="G47" s="939"/>
      <c r="H47" s="940"/>
      <c r="I47" s="938" t="s">
        <v>610</v>
      </c>
      <c r="J47" s="940"/>
      <c r="K47" s="521" t="s">
        <v>1017</v>
      </c>
      <c r="L47" s="522"/>
      <c r="M47" s="531"/>
      <c r="N47" s="466"/>
      <c r="O47" s="466"/>
      <c r="Q47" s="524" t="s">
        <v>1028</v>
      </c>
    </row>
    <row r="48" spans="1:17" ht="15" thickBot="1">
      <c r="A48" s="463"/>
      <c r="B48" s="467"/>
      <c r="C48" s="468"/>
      <c r="D48" s="468"/>
      <c r="E48" s="468"/>
      <c r="F48" s="468"/>
      <c r="G48" s="468"/>
      <c r="H48" s="468"/>
      <c r="I48" s="469"/>
      <c r="J48" s="469"/>
      <c r="K48" s="468"/>
      <c r="L48" s="468"/>
      <c r="M48" s="532"/>
      <c r="N48" s="470"/>
      <c r="O48" s="466"/>
    </row>
    <row r="49" spans="1:15" ht="15" thickBot="1">
      <c r="A49" s="467"/>
      <c r="B49" s="468"/>
      <c r="C49" s="468"/>
      <c r="D49" s="468"/>
      <c r="E49" s="468"/>
      <c r="F49" s="468"/>
      <c r="G49" s="468"/>
      <c r="H49" s="468"/>
      <c r="I49" s="469"/>
      <c r="J49" s="469"/>
      <c r="K49" s="468"/>
      <c r="L49" s="468"/>
      <c r="M49" s="532"/>
      <c r="N49" s="468"/>
      <c r="O49" s="470"/>
    </row>
  </sheetData>
  <mergeCells count="97">
    <mergeCell ref="I47:J47"/>
    <mergeCell ref="E3:K6"/>
    <mergeCell ref="L3:M6"/>
    <mergeCell ref="I41:J41"/>
    <mergeCell ref="I42:J42"/>
    <mergeCell ref="I43:J43"/>
    <mergeCell ref="I44:J44"/>
    <mergeCell ref="I45:J45"/>
    <mergeCell ref="I46:J46"/>
    <mergeCell ref="I35:J35"/>
    <mergeCell ref="I36:J36"/>
    <mergeCell ref="I37:J37"/>
    <mergeCell ref="I38:J38"/>
    <mergeCell ref="I39:J39"/>
    <mergeCell ref="I40:J40"/>
    <mergeCell ref="I29:J29"/>
    <mergeCell ref="I30:J30"/>
    <mergeCell ref="I31:J31"/>
    <mergeCell ref="I32:J32"/>
    <mergeCell ref="I33:J33"/>
    <mergeCell ref="I34:J34"/>
    <mergeCell ref="I28:J28"/>
    <mergeCell ref="I17:J17"/>
    <mergeCell ref="I18:J18"/>
    <mergeCell ref="I19:J19"/>
    <mergeCell ref="I20:J20"/>
    <mergeCell ref="I21:J21"/>
    <mergeCell ref="I22:J22"/>
    <mergeCell ref="I23:J23"/>
    <mergeCell ref="I24:J24"/>
    <mergeCell ref="I25:J25"/>
    <mergeCell ref="I26:J26"/>
    <mergeCell ref="I27:J27"/>
    <mergeCell ref="F46:H46"/>
    <mergeCell ref="F47:H47"/>
    <mergeCell ref="I9:J9"/>
    <mergeCell ref="I10:J10"/>
    <mergeCell ref="I11:J11"/>
    <mergeCell ref="I12:J12"/>
    <mergeCell ref="I13:J13"/>
    <mergeCell ref="I14:J14"/>
    <mergeCell ref="I15:J15"/>
    <mergeCell ref="I16:J16"/>
    <mergeCell ref="F40:H40"/>
    <mergeCell ref="F41:H41"/>
    <mergeCell ref="F42:H42"/>
    <mergeCell ref="F43:H43"/>
    <mergeCell ref="F44:H44"/>
    <mergeCell ref="F45:H45"/>
    <mergeCell ref="F23:H23"/>
    <mergeCell ref="F24:H24"/>
    <mergeCell ref="F25:H25"/>
    <mergeCell ref="F26:H26"/>
    <mergeCell ref="F39:H39"/>
    <mergeCell ref="F28:H28"/>
    <mergeCell ref="F29:H29"/>
    <mergeCell ref="F30:H30"/>
    <mergeCell ref="F31:H31"/>
    <mergeCell ref="F32:H32"/>
    <mergeCell ref="F33:H33"/>
    <mergeCell ref="F34:H34"/>
    <mergeCell ref="F35:H35"/>
    <mergeCell ref="F36:H36"/>
    <mergeCell ref="F37:H37"/>
    <mergeCell ref="F38:H38"/>
    <mergeCell ref="D40:E40"/>
    <mergeCell ref="D41:E47"/>
    <mergeCell ref="F9:H9"/>
    <mergeCell ref="F10:H10"/>
    <mergeCell ref="F11:H11"/>
    <mergeCell ref="F12:H12"/>
    <mergeCell ref="F13:H13"/>
    <mergeCell ref="F14:H14"/>
    <mergeCell ref="F27:H27"/>
    <mergeCell ref="F16:H16"/>
    <mergeCell ref="F17:H17"/>
    <mergeCell ref="F18:H18"/>
    <mergeCell ref="F19:H19"/>
    <mergeCell ref="F20:H20"/>
    <mergeCell ref="F21:H21"/>
    <mergeCell ref="F22:H22"/>
    <mergeCell ref="M35:M37"/>
    <mergeCell ref="M38:M39"/>
    <mergeCell ref="D9:E9"/>
    <mergeCell ref="D10:E11"/>
    <mergeCell ref="D12:E21"/>
    <mergeCell ref="D22:E33"/>
    <mergeCell ref="D34:E34"/>
    <mergeCell ref="M10:M11"/>
    <mergeCell ref="M15:M16"/>
    <mergeCell ref="M17:M20"/>
    <mergeCell ref="M23:M25"/>
    <mergeCell ref="M27:M28"/>
    <mergeCell ref="M29:M32"/>
    <mergeCell ref="F15:H15"/>
    <mergeCell ref="D35:E37"/>
    <mergeCell ref="D38:E3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105"/>
  <sheetViews>
    <sheetView topLeftCell="B1" zoomScale="70" zoomScaleNormal="70" workbookViewId="0">
      <selection activeCell="M3" sqref="M3"/>
    </sheetView>
  </sheetViews>
  <sheetFormatPr defaultColWidth="9.109375" defaultRowHeight="13.8"/>
  <cols>
    <col min="1" max="1" width="11.109375" style="397" bestFit="1" customWidth="1"/>
    <col min="2" max="2" width="25.33203125" style="397" bestFit="1" customWidth="1"/>
    <col min="3" max="3" width="39.5546875" style="460" customWidth="1"/>
    <col min="4" max="4" width="31.44140625" style="452" hidden="1" customWidth="1"/>
    <col min="5" max="5" width="22" style="452" hidden="1" customWidth="1"/>
    <col min="6" max="6" width="18.44140625" style="452" hidden="1" customWidth="1"/>
    <col min="7" max="7" width="67" style="452" customWidth="1"/>
    <col min="8" max="8" width="16.33203125" style="461" hidden="1" customWidth="1"/>
    <col min="9" max="9" width="7" style="452" hidden="1" customWidth="1"/>
    <col min="10" max="10" width="9.109375" style="462" hidden="1" customWidth="1"/>
    <col min="11" max="11" width="36" style="397" customWidth="1"/>
    <col min="12" max="12" width="9.109375" style="397" customWidth="1"/>
    <col min="13" max="16384" width="9.109375" style="397"/>
  </cols>
  <sheetData>
    <row r="2" spans="1:13" ht="31.2">
      <c r="A2" s="385" t="s">
        <v>554</v>
      </c>
      <c r="B2" s="385" t="s">
        <v>555</v>
      </c>
      <c r="C2" s="391" t="s">
        <v>611</v>
      </c>
      <c r="D2" s="392" t="s">
        <v>612</v>
      </c>
      <c r="E2" s="393" t="s">
        <v>613</v>
      </c>
      <c r="F2" s="393" t="s">
        <v>614</v>
      </c>
      <c r="G2" s="394" t="s">
        <v>312</v>
      </c>
      <c r="H2" s="386" t="s">
        <v>615</v>
      </c>
      <c r="I2" s="386" t="s">
        <v>616</v>
      </c>
      <c r="J2" s="386" t="s">
        <v>617</v>
      </c>
      <c r="K2" s="395" t="s">
        <v>618</v>
      </c>
      <c r="L2" s="396" t="s">
        <v>619</v>
      </c>
      <c r="M2" s="395" t="s">
        <v>557</v>
      </c>
    </row>
    <row r="3" spans="1:13" ht="43.2">
      <c r="A3" s="388">
        <v>1</v>
      </c>
      <c r="B3" s="956" t="s">
        <v>620</v>
      </c>
      <c r="C3" s="398" t="s">
        <v>558</v>
      </c>
      <c r="D3" s="399" t="s">
        <v>621</v>
      </c>
      <c r="E3" s="399" t="s">
        <v>622</v>
      </c>
      <c r="F3" s="400"/>
      <c r="G3" s="400" t="s">
        <v>623</v>
      </c>
      <c r="H3" s="401" t="s">
        <v>624</v>
      </c>
      <c r="I3" s="401" t="s">
        <v>624</v>
      </c>
      <c r="J3" s="401"/>
      <c r="K3" s="402"/>
      <c r="L3" s="403" t="s">
        <v>625</v>
      </c>
      <c r="M3" s="398">
        <f>H.BOQ!L10</f>
        <v>2</v>
      </c>
    </row>
    <row r="4" spans="1:13" ht="56.4">
      <c r="A4" s="404">
        <v>2</v>
      </c>
      <c r="B4" s="956"/>
      <c r="C4" s="398" t="s">
        <v>559</v>
      </c>
      <c r="D4" s="405" t="s">
        <v>626</v>
      </c>
      <c r="E4" s="405" t="s">
        <v>627</v>
      </c>
      <c r="F4" s="400"/>
      <c r="G4" s="400" t="s">
        <v>628</v>
      </c>
      <c r="H4" s="401" t="s">
        <v>624</v>
      </c>
      <c r="I4" s="401" t="s">
        <v>624</v>
      </c>
      <c r="J4" s="401"/>
      <c r="K4" s="402"/>
      <c r="L4" s="403" t="s">
        <v>625</v>
      </c>
      <c r="M4" s="398">
        <f>H.BOQ!L11</f>
        <v>0</v>
      </c>
    </row>
    <row r="5" spans="1:13" ht="15">
      <c r="A5" s="388">
        <v>3</v>
      </c>
      <c r="B5" s="957" t="s">
        <v>629</v>
      </c>
      <c r="C5" s="398" t="s">
        <v>313</v>
      </c>
      <c r="D5" s="406" t="s">
        <v>630</v>
      </c>
      <c r="E5" s="406" t="s">
        <v>631</v>
      </c>
      <c r="F5" s="407"/>
      <c r="G5" s="407"/>
      <c r="H5" s="408" t="s">
        <v>624</v>
      </c>
      <c r="I5" s="401" t="s">
        <v>624</v>
      </c>
      <c r="J5" s="409"/>
      <c r="K5" s="402"/>
      <c r="L5" s="403" t="s">
        <v>632</v>
      </c>
      <c r="M5" s="398">
        <f>H.BOQ!L12</f>
        <v>0</v>
      </c>
    </row>
    <row r="6" spans="1:13" ht="14.25" customHeight="1">
      <c r="A6" s="404">
        <v>4</v>
      </c>
      <c r="B6" s="957"/>
      <c r="C6" s="959" t="s">
        <v>633</v>
      </c>
      <c r="D6" s="961" t="s">
        <v>634</v>
      </c>
      <c r="E6" s="961" t="s">
        <v>635</v>
      </c>
      <c r="F6" s="410" t="s">
        <v>636</v>
      </c>
      <c r="G6" s="410" t="s">
        <v>331</v>
      </c>
      <c r="H6" s="411" t="s">
        <v>319</v>
      </c>
      <c r="I6" s="964"/>
      <c r="J6" s="409">
        <f>H6*I6</f>
        <v>0</v>
      </c>
      <c r="K6" s="963" t="s">
        <v>637</v>
      </c>
      <c r="L6" s="965"/>
      <c r="M6" s="965">
        <f>M5</f>
        <v>0</v>
      </c>
    </row>
    <row r="7" spans="1:13">
      <c r="A7" s="388">
        <v>5</v>
      </c>
      <c r="B7" s="957"/>
      <c r="C7" s="960"/>
      <c r="D7" s="961"/>
      <c r="E7" s="961"/>
      <c r="F7" s="410" t="s">
        <v>638</v>
      </c>
      <c r="G7" s="410" t="s">
        <v>332</v>
      </c>
      <c r="H7" s="411" t="s">
        <v>329</v>
      </c>
      <c r="I7" s="964"/>
      <c r="J7" s="409">
        <f>H7*I6</f>
        <v>0</v>
      </c>
      <c r="K7" s="964"/>
      <c r="L7" s="966"/>
      <c r="M7" s="966"/>
    </row>
    <row r="8" spans="1:13" ht="15">
      <c r="A8" s="404">
        <v>6</v>
      </c>
      <c r="B8" s="957"/>
      <c r="C8" s="959" t="s">
        <v>639</v>
      </c>
      <c r="D8" s="961"/>
      <c r="E8" s="961" t="s">
        <v>640</v>
      </c>
      <c r="F8" s="410" t="s">
        <v>641</v>
      </c>
      <c r="G8" s="410" t="s">
        <v>642</v>
      </c>
      <c r="H8" s="411">
        <v>1</v>
      </c>
      <c r="I8" s="964"/>
      <c r="J8" s="409">
        <f>H8*I8</f>
        <v>0</v>
      </c>
      <c r="K8" s="967" t="s">
        <v>643</v>
      </c>
      <c r="L8" s="968"/>
      <c r="M8" s="968">
        <f>M5</f>
        <v>0</v>
      </c>
    </row>
    <row r="9" spans="1:13" ht="15">
      <c r="A9" s="388">
        <v>7</v>
      </c>
      <c r="B9" s="957"/>
      <c r="C9" s="959"/>
      <c r="D9" s="961"/>
      <c r="E9" s="961"/>
      <c r="F9" s="410" t="s">
        <v>644</v>
      </c>
      <c r="G9" s="410" t="s">
        <v>645</v>
      </c>
      <c r="H9" s="411" t="s">
        <v>319</v>
      </c>
      <c r="I9" s="964"/>
      <c r="J9" s="409">
        <f>H9*I8</f>
        <v>0</v>
      </c>
      <c r="K9" s="961"/>
      <c r="L9" s="969"/>
      <c r="M9" s="969"/>
    </row>
    <row r="10" spans="1:13" ht="15">
      <c r="A10" s="404">
        <v>8</v>
      </c>
      <c r="B10" s="957"/>
      <c r="C10" s="959"/>
      <c r="D10" s="961"/>
      <c r="E10" s="961"/>
      <c r="F10" s="410" t="s">
        <v>646</v>
      </c>
      <c r="G10" s="410" t="s">
        <v>647</v>
      </c>
      <c r="H10" s="411">
        <v>10</v>
      </c>
      <c r="I10" s="964"/>
      <c r="J10" s="409">
        <f>H10*I8</f>
        <v>0</v>
      </c>
      <c r="K10" s="961"/>
      <c r="L10" s="970"/>
      <c r="M10" s="970"/>
    </row>
    <row r="11" spans="1:13" ht="15">
      <c r="A11" s="388">
        <v>9</v>
      </c>
      <c r="B11" s="957"/>
      <c r="C11" s="959"/>
      <c r="D11" s="961"/>
      <c r="E11" s="961"/>
      <c r="F11" s="410" t="s">
        <v>648</v>
      </c>
      <c r="G11" s="410" t="s">
        <v>649</v>
      </c>
      <c r="H11" s="411">
        <v>1</v>
      </c>
      <c r="I11" s="964"/>
      <c r="J11" s="409">
        <f>H11*I8</f>
        <v>0</v>
      </c>
      <c r="K11" s="961"/>
      <c r="L11" s="971"/>
      <c r="M11" s="971"/>
    </row>
    <row r="12" spans="1:13" ht="28.2">
      <c r="A12" s="404">
        <v>10</v>
      </c>
      <c r="B12" s="957"/>
      <c r="C12" s="959"/>
      <c r="D12" s="412"/>
      <c r="E12" s="412" t="s">
        <v>650</v>
      </c>
      <c r="F12" s="410" t="s">
        <v>651</v>
      </c>
      <c r="G12" s="410" t="s">
        <v>652</v>
      </c>
      <c r="H12" s="411" t="s">
        <v>624</v>
      </c>
      <c r="I12" s="411" t="s">
        <v>624</v>
      </c>
      <c r="J12" s="409"/>
      <c r="K12" s="413" t="s">
        <v>653</v>
      </c>
      <c r="L12" s="414"/>
      <c r="M12" s="414">
        <f>M6</f>
        <v>0</v>
      </c>
    </row>
    <row r="13" spans="1:13" ht="28.2">
      <c r="A13" s="388">
        <v>11</v>
      </c>
      <c r="B13" s="957"/>
      <c r="C13" s="959"/>
      <c r="D13" s="415"/>
      <c r="E13" s="415" t="s">
        <v>654</v>
      </c>
      <c r="F13" s="416" t="s">
        <v>655</v>
      </c>
      <c r="G13" s="410" t="s">
        <v>656</v>
      </c>
      <c r="H13" s="411" t="s">
        <v>624</v>
      </c>
      <c r="I13" s="411" t="s">
        <v>624</v>
      </c>
      <c r="J13" s="409"/>
      <c r="K13" s="972" t="s">
        <v>657</v>
      </c>
      <c r="L13" s="417" t="s">
        <v>658</v>
      </c>
      <c r="M13" s="410">
        <f>H.BOQ!M13</f>
        <v>0</v>
      </c>
    </row>
    <row r="14" spans="1:13" ht="28.2">
      <c r="A14" s="404">
        <v>12</v>
      </c>
      <c r="B14" s="957"/>
      <c r="C14" s="959"/>
      <c r="D14" s="415"/>
      <c r="E14" s="415" t="s">
        <v>659</v>
      </c>
      <c r="F14" s="416" t="s">
        <v>660</v>
      </c>
      <c r="G14" s="410" t="s">
        <v>661</v>
      </c>
      <c r="H14" s="411" t="s">
        <v>624</v>
      </c>
      <c r="I14" s="411" t="s">
        <v>624</v>
      </c>
      <c r="J14" s="409"/>
      <c r="K14" s="973"/>
      <c r="L14" s="418" t="s">
        <v>662</v>
      </c>
      <c r="M14" s="419">
        <v>2</v>
      </c>
    </row>
    <row r="15" spans="1:13" ht="15">
      <c r="A15" s="388">
        <v>13</v>
      </c>
      <c r="B15" s="957"/>
      <c r="C15" s="398" t="s">
        <v>314</v>
      </c>
      <c r="D15" s="420" t="s">
        <v>663</v>
      </c>
      <c r="E15" s="420" t="s">
        <v>664</v>
      </c>
      <c r="F15" s="407"/>
      <c r="G15" s="407"/>
      <c r="H15" s="408" t="s">
        <v>624</v>
      </c>
      <c r="I15" s="401" t="s">
        <v>624</v>
      </c>
      <c r="J15" s="409"/>
      <c r="K15" s="402"/>
      <c r="L15" s="403" t="s">
        <v>632</v>
      </c>
      <c r="M15" s="398">
        <f>H.BOQ!L14</f>
        <v>0</v>
      </c>
    </row>
    <row r="16" spans="1:13" ht="15">
      <c r="A16" s="404">
        <v>14</v>
      </c>
      <c r="B16" s="958"/>
      <c r="C16" s="959" t="s">
        <v>665</v>
      </c>
      <c r="D16" s="961"/>
      <c r="E16" s="961" t="s">
        <v>666</v>
      </c>
      <c r="F16" s="410" t="s">
        <v>667</v>
      </c>
      <c r="G16" s="410" t="s">
        <v>668</v>
      </c>
      <c r="H16" s="411">
        <v>2</v>
      </c>
      <c r="I16" s="964"/>
      <c r="J16" s="409">
        <f>H16*I16</f>
        <v>0</v>
      </c>
      <c r="K16" s="979" t="s">
        <v>669</v>
      </c>
      <c r="L16" s="978" t="s">
        <v>632</v>
      </c>
      <c r="M16" s="959">
        <f>H.BOQ!L15</f>
        <v>0</v>
      </c>
    </row>
    <row r="17" spans="1:13" ht="15">
      <c r="A17" s="388">
        <v>15</v>
      </c>
      <c r="B17" s="958"/>
      <c r="C17" s="959"/>
      <c r="D17" s="961"/>
      <c r="E17" s="961"/>
      <c r="F17" s="410" t="s">
        <v>670</v>
      </c>
      <c r="G17" s="410" t="s">
        <v>671</v>
      </c>
      <c r="H17" s="411">
        <v>1</v>
      </c>
      <c r="I17" s="974"/>
      <c r="J17" s="409">
        <f>H17*I16</f>
        <v>0</v>
      </c>
      <c r="K17" s="980"/>
      <c r="L17" s="959"/>
      <c r="M17" s="959"/>
    </row>
    <row r="18" spans="1:13" ht="15">
      <c r="A18" s="404">
        <v>16</v>
      </c>
      <c r="B18" s="958"/>
      <c r="C18" s="959"/>
      <c r="D18" s="961"/>
      <c r="E18" s="961"/>
      <c r="F18" s="410" t="s">
        <v>672</v>
      </c>
      <c r="G18" s="410" t="s">
        <v>673</v>
      </c>
      <c r="H18" s="411">
        <v>3</v>
      </c>
      <c r="I18" s="974"/>
      <c r="J18" s="409">
        <f>H18*I16</f>
        <v>0</v>
      </c>
      <c r="K18" s="980"/>
      <c r="L18" s="959"/>
      <c r="M18" s="959"/>
    </row>
    <row r="19" spans="1:13" ht="15">
      <c r="A19" s="388">
        <v>17</v>
      </c>
      <c r="B19" s="958"/>
      <c r="C19" s="959"/>
      <c r="D19" s="961"/>
      <c r="E19" s="961"/>
      <c r="F19" s="410" t="s">
        <v>674</v>
      </c>
      <c r="G19" s="410" t="s">
        <v>675</v>
      </c>
      <c r="H19" s="411">
        <v>3</v>
      </c>
      <c r="I19" s="974"/>
      <c r="J19" s="409">
        <f>H19*I16</f>
        <v>0</v>
      </c>
      <c r="K19" s="980"/>
      <c r="L19" s="959"/>
      <c r="M19" s="959"/>
    </row>
    <row r="20" spans="1:13" ht="15">
      <c r="A20" s="404">
        <v>18</v>
      </c>
      <c r="B20" s="958"/>
      <c r="C20" s="959"/>
      <c r="D20" s="961"/>
      <c r="E20" s="961"/>
      <c r="F20" s="410" t="s">
        <v>676</v>
      </c>
      <c r="G20" s="410" t="s">
        <v>677</v>
      </c>
      <c r="H20" s="411">
        <v>10</v>
      </c>
      <c r="I20" s="974"/>
      <c r="J20" s="409">
        <f>H20*I16</f>
        <v>0</v>
      </c>
      <c r="K20" s="980"/>
      <c r="L20" s="959"/>
      <c r="M20" s="959"/>
    </row>
    <row r="21" spans="1:13" ht="15">
      <c r="A21" s="388">
        <v>19</v>
      </c>
      <c r="B21" s="958"/>
      <c r="C21" s="959"/>
      <c r="D21" s="961"/>
      <c r="E21" s="961"/>
      <c r="F21" s="410" t="s">
        <v>678</v>
      </c>
      <c r="G21" s="410" t="s">
        <v>679</v>
      </c>
      <c r="H21" s="411">
        <v>2</v>
      </c>
      <c r="I21" s="974"/>
      <c r="J21" s="409">
        <f>H21*I16</f>
        <v>0</v>
      </c>
      <c r="K21" s="980"/>
      <c r="L21" s="959"/>
      <c r="M21" s="959"/>
    </row>
    <row r="22" spans="1:13" ht="15">
      <c r="A22" s="404">
        <v>20</v>
      </c>
      <c r="B22" s="958"/>
      <c r="C22" s="959"/>
      <c r="D22" s="961"/>
      <c r="E22" s="961"/>
      <c r="F22" s="410" t="s">
        <v>680</v>
      </c>
      <c r="G22" s="410" t="s">
        <v>681</v>
      </c>
      <c r="H22" s="411">
        <v>1</v>
      </c>
      <c r="I22" s="974"/>
      <c r="J22" s="409">
        <f>H22*I16</f>
        <v>0</v>
      </c>
      <c r="K22" s="980"/>
      <c r="L22" s="959"/>
      <c r="M22" s="959"/>
    </row>
    <row r="23" spans="1:13" ht="15">
      <c r="A23" s="388">
        <v>21</v>
      </c>
      <c r="B23" s="958"/>
      <c r="C23" s="959" t="s">
        <v>682</v>
      </c>
      <c r="D23" s="961"/>
      <c r="E23" s="961" t="s">
        <v>683</v>
      </c>
      <c r="F23" s="410" t="s">
        <v>684</v>
      </c>
      <c r="G23" s="410" t="s">
        <v>668</v>
      </c>
      <c r="H23" s="411">
        <v>2</v>
      </c>
      <c r="I23" s="964"/>
      <c r="J23" s="409">
        <f>H23*I23</f>
        <v>0</v>
      </c>
      <c r="K23" s="981"/>
      <c r="L23" s="975" t="s">
        <v>632</v>
      </c>
      <c r="M23" s="959">
        <f>H.BOQ!L16</f>
        <v>0</v>
      </c>
    </row>
    <row r="24" spans="1:13" ht="15">
      <c r="A24" s="404">
        <v>22</v>
      </c>
      <c r="B24" s="958"/>
      <c r="C24" s="959"/>
      <c r="D24" s="961"/>
      <c r="E24" s="961"/>
      <c r="F24" s="410" t="s">
        <v>685</v>
      </c>
      <c r="G24" s="410" t="s">
        <v>686</v>
      </c>
      <c r="H24" s="411">
        <v>1</v>
      </c>
      <c r="I24" s="974"/>
      <c r="J24" s="409">
        <f>H24*I23</f>
        <v>0</v>
      </c>
      <c r="K24" s="981"/>
      <c r="L24" s="976"/>
      <c r="M24" s="959"/>
    </row>
    <row r="25" spans="1:13" ht="15">
      <c r="A25" s="388">
        <v>23</v>
      </c>
      <c r="B25" s="958"/>
      <c r="C25" s="959"/>
      <c r="D25" s="961"/>
      <c r="E25" s="961"/>
      <c r="F25" s="410" t="s">
        <v>672</v>
      </c>
      <c r="G25" s="410" t="s">
        <v>673</v>
      </c>
      <c r="H25" s="411">
        <v>3</v>
      </c>
      <c r="I25" s="974"/>
      <c r="J25" s="409">
        <f>H25*I23</f>
        <v>0</v>
      </c>
      <c r="K25" s="981"/>
      <c r="L25" s="976"/>
      <c r="M25" s="959"/>
    </row>
    <row r="26" spans="1:13" ht="15">
      <c r="A26" s="404">
        <v>24</v>
      </c>
      <c r="B26" s="958"/>
      <c r="C26" s="959"/>
      <c r="D26" s="961"/>
      <c r="E26" s="961"/>
      <c r="F26" s="410" t="s">
        <v>674</v>
      </c>
      <c r="G26" s="410" t="s">
        <v>675</v>
      </c>
      <c r="H26" s="411">
        <v>3</v>
      </c>
      <c r="I26" s="974"/>
      <c r="J26" s="409">
        <f>H26*I23</f>
        <v>0</v>
      </c>
      <c r="K26" s="981"/>
      <c r="L26" s="976"/>
      <c r="M26" s="959"/>
    </row>
    <row r="27" spans="1:13" ht="15">
      <c r="A27" s="388">
        <v>25</v>
      </c>
      <c r="B27" s="958"/>
      <c r="C27" s="959"/>
      <c r="D27" s="961"/>
      <c r="E27" s="961"/>
      <c r="F27" s="410" t="s">
        <v>676</v>
      </c>
      <c r="G27" s="410" t="s">
        <v>677</v>
      </c>
      <c r="H27" s="411">
        <v>15</v>
      </c>
      <c r="I27" s="974"/>
      <c r="J27" s="409">
        <f>H27*I23</f>
        <v>0</v>
      </c>
      <c r="K27" s="981"/>
      <c r="L27" s="976"/>
      <c r="M27" s="959"/>
    </row>
    <row r="28" spans="1:13" ht="15">
      <c r="A28" s="404">
        <v>26</v>
      </c>
      <c r="B28" s="958"/>
      <c r="C28" s="959"/>
      <c r="D28" s="961"/>
      <c r="E28" s="961"/>
      <c r="F28" s="410" t="s">
        <v>687</v>
      </c>
      <c r="G28" s="410" t="s">
        <v>688</v>
      </c>
      <c r="H28" s="411">
        <v>2</v>
      </c>
      <c r="I28" s="974"/>
      <c r="J28" s="409">
        <f>H28*I23</f>
        <v>0</v>
      </c>
      <c r="K28" s="981"/>
      <c r="L28" s="976"/>
      <c r="M28" s="959"/>
    </row>
    <row r="29" spans="1:13" ht="15">
      <c r="A29" s="388">
        <v>27</v>
      </c>
      <c r="B29" s="958"/>
      <c r="C29" s="959"/>
      <c r="D29" s="961"/>
      <c r="E29" s="961"/>
      <c r="F29" s="410" t="s">
        <v>680</v>
      </c>
      <c r="G29" s="410" t="s">
        <v>681</v>
      </c>
      <c r="H29" s="411">
        <v>1</v>
      </c>
      <c r="I29" s="974"/>
      <c r="J29" s="409">
        <f>H29*I23</f>
        <v>0</v>
      </c>
      <c r="K29" s="982"/>
      <c r="L29" s="977"/>
      <c r="M29" s="959"/>
    </row>
    <row r="30" spans="1:13" ht="15">
      <c r="A30" s="404">
        <v>28</v>
      </c>
      <c r="B30" s="958"/>
      <c r="C30" s="959" t="s">
        <v>689</v>
      </c>
      <c r="D30" s="961"/>
      <c r="E30" s="961" t="s">
        <v>690</v>
      </c>
      <c r="F30" s="410" t="s">
        <v>691</v>
      </c>
      <c r="G30" s="410" t="s">
        <v>692</v>
      </c>
      <c r="H30" s="411">
        <v>2</v>
      </c>
      <c r="I30" s="964"/>
      <c r="J30" s="409">
        <f>H30*I30</f>
        <v>0</v>
      </c>
      <c r="K30" s="983" t="s">
        <v>693</v>
      </c>
      <c r="L30" s="978" t="s">
        <v>632</v>
      </c>
      <c r="M30" s="959">
        <f>H.BOQ!L17</f>
        <v>0</v>
      </c>
    </row>
    <row r="31" spans="1:13" ht="24.75" customHeight="1">
      <c r="A31" s="388">
        <v>29</v>
      </c>
      <c r="B31" s="958"/>
      <c r="C31" s="959"/>
      <c r="D31" s="962"/>
      <c r="E31" s="962"/>
      <c r="F31" s="410" t="s">
        <v>694</v>
      </c>
      <c r="G31" s="410" t="s">
        <v>695</v>
      </c>
      <c r="H31" s="411">
        <v>1</v>
      </c>
      <c r="I31" s="964"/>
      <c r="J31" s="409">
        <f>H31*I30</f>
        <v>0</v>
      </c>
      <c r="K31" s="984"/>
      <c r="L31" s="959"/>
      <c r="M31" s="959"/>
    </row>
    <row r="32" spans="1:13" ht="24.75" customHeight="1">
      <c r="A32" s="404">
        <v>30</v>
      </c>
      <c r="B32" s="958"/>
      <c r="C32" s="959" t="s">
        <v>696</v>
      </c>
      <c r="D32" s="961"/>
      <c r="E32" s="961" t="s">
        <v>697</v>
      </c>
      <c r="F32" s="410" t="s">
        <v>691</v>
      </c>
      <c r="G32" s="410" t="s">
        <v>692</v>
      </c>
      <c r="H32" s="411">
        <v>2</v>
      </c>
      <c r="I32" s="964"/>
      <c r="J32" s="409">
        <f>H32*I32</f>
        <v>0</v>
      </c>
      <c r="K32" s="984"/>
      <c r="L32" s="978" t="s">
        <v>632</v>
      </c>
      <c r="M32" s="959">
        <f>H.BOQ!L18</f>
        <v>0</v>
      </c>
    </row>
    <row r="33" spans="1:13" ht="28.5" customHeight="1">
      <c r="A33" s="388">
        <v>31</v>
      </c>
      <c r="B33" s="958"/>
      <c r="C33" s="959"/>
      <c r="D33" s="961"/>
      <c r="E33" s="961"/>
      <c r="F33" s="410" t="s">
        <v>698</v>
      </c>
      <c r="G33" s="410" t="s">
        <v>699</v>
      </c>
      <c r="H33" s="411">
        <v>1</v>
      </c>
      <c r="I33" s="964"/>
      <c r="J33" s="409">
        <f>H33*I32</f>
        <v>0</v>
      </c>
      <c r="K33" s="984"/>
      <c r="L33" s="959"/>
      <c r="M33" s="959"/>
    </row>
    <row r="34" spans="1:13" ht="16.5" customHeight="1">
      <c r="A34" s="404">
        <v>32</v>
      </c>
      <c r="B34" s="958"/>
      <c r="C34" s="959" t="s">
        <v>700</v>
      </c>
      <c r="D34" s="961"/>
      <c r="E34" s="961" t="s">
        <v>701</v>
      </c>
      <c r="F34" s="410" t="s">
        <v>691</v>
      </c>
      <c r="G34" s="410" t="s">
        <v>692</v>
      </c>
      <c r="H34" s="411">
        <v>2</v>
      </c>
      <c r="I34" s="964"/>
      <c r="J34" s="409">
        <f>H34*I34</f>
        <v>0</v>
      </c>
      <c r="K34" s="984"/>
      <c r="L34" s="978" t="s">
        <v>632</v>
      </c>
      <c r="M34" s="959">
        <f>H.BOQ!L19</f>
        <v>0</v>
      </c>
    </row>
    <row r="35" spans="1:13" ht="29.25" customHeight="1">
      <c r="A35" s="388">
        <v>33</v>
      </c>
      <c r="B35" s="958"/>
      <c r="C35" s="959"/>
      <c r="D35" s="962"/>
      <c r="E35" s="962"/>
      <c r="F35" s="410" t="s">
        <v>702</v>
      </c>
      <c r="G35" s="410" t="s">
        <v>703</v>
      </c>
      <c r="H35" s="411">
        <v>1</v>
      </c>
      <c r="I35" s="964"/>
      <c r="J35" s="409">
        <f>H35*I34</f>
        <v>0</v>
      </c>
      <c r="K35" s="984"/>
      <c r="L35" s="959"/>
      <c r="M35" s="959"/>
    </row>
    <row r="36" spans="1:13" ht="28.5" customHeight="1">
      <c r="A36" s="404">
        <v>34</v>
      </c>
      <c r="B36" s="958"/>
      <c r="C36" s="959" t="s">
        <v>704</v>
      </c>
      <c r="D36" s="961"/>
      <c r="E36" s="961" t="s">
        <v>705</v>
      </c>
      <c r="F36" s="410" t="s">
        <v>691</v>
      </c>
      <c r="G36" s="410" t="s">
        <v>692</v>
      </c>
      <c r="H36" s="411">
        <v>2</v>
      </c>
      <c r="I36" s="964"/>
      <c r="J36" s="409">
        <f>H36*I36</f>
        <v>0</v>
      </c>
      <c r="K36" s="984"/>
      <c r="L36" s="978" t="s">
        <v>632</v>
      </c>
      <c r="M36" s="959">
        <f>H.BOQ!L20</f>
        <v>0</v>
      </c>
    </row>
    <row r="37" spans="1:13" ht="15">
      <c r="A37" s="388">
        <v>35</v>
      </c>
      <c r="B37" s="958"/>
      <c r="C37" s="959"/>
      <c r="D37" s="961"/>
      <c r="E37" s="961"/>
      <c r="F37" s="410" t="s">
        <v>706</v>
      </c>
      <c r="G37" s="410" t="s">
        <v>707</v>
      </c>
      <c r="H37" s="411">
        <v>1</v>
      </c>
      <c r="I37" s="964"/>
      <c r="J37" s="409">
        <f>H37*I36</f>
        <v>0</v>
      </c>
      <c r="K37" s="985"/>
      <c r="L37" s="959"/>
      <c r="M37" s="959"/>
    </row>
    <row r="38" spans="1:13" ht="26.4">
      <c r="A38" s="404">
        <v>36</v>
      </c>
      <c r="B38" s="958"/>
      <c r="C38" s="398" t="s">
        <v>708</v>
      </c>
      <c r="D38" s="412"/>
      <c r="E38" s="412" t="s">
        <v>709</v>
      </c>
      <c r="F38" s="410" t="s">
        <v>710</v>
      </c>
      <c r="G38" s="410" t="s">
        <v>711</v>
      </c>
      <c r="H38" s="408" t="s">
        <v>624</v>
      </c>
      <c r="I38" s="408" t="s">
        <v>624</v>
      </c>
      <c r="J38" s="409"/>
      <c r="K38" s="402"/>
      <c r="L38" s="421" t="s">
        <v>658</v>
      </c>
      <c r="M38" s="398">
        <f>H.BOQ!L21</f>
        <v>0</v>
      </c>
    </row>
    <row r="39" spans="1:13" ht="15.6">
      <c r="A39" s="388">
        <v>37</v>
      </c>
      <c r="B39" s="958"/>
      <c r="C39" s="398" t="s">
        <v>712</v>
      </c>
      <c r="D39" s="400"/>
      <c r="E39" s="400"/>
      <c r="F39" s="400"/>
      <c r="G39" s="422"/>
      <c r="H39" s="408" t="s">
        <v>624</v>
      </c>
      <c r="I39" s="408" t="s">
        <v>624</v>
      </c>
      <c r="J39" s="409"/>
      <c r="K39" s="402"/>
      <c r="L39" s="421" t="s">
        <v>632</v>
      </c>
      <c r="M39" s="414">
        <f>M15</f>
        <v>0</v>
      </c>
    </row>
    <row r="40" spans="1:13" ht="26.4">
      <c r="A40" s="404">
        <v>38</v>
      </c>
      <c r="B40" s="958"/>
      <c r="C40" s="398" t="s">
        <v>713</v>
      </c>
      <c r="D40" s="415" t="s">
        <v>330</v>
      </c>
      <c r="E40" s="415" t="s">
        <v>714</v>
      </c>
      <c r="F40" s="416" t="s">
        <v>715</v>
      </c>
      <c r="G40" s="410" t="s">
        <v>330</v>
      </c>
      <c r="H40" s="408" t="s">
        <v>624</v>
      </c>
      <c r="I40" s="408" t="s">
        <v>624</v>
      </c>
      <c r="J40" s="409"/>
      <c r="K40" s="402"/>
      <c r="L40" s="421" t="s">
        <v>658</v>
      </c>
      <c r="M40" s="414">
        <f>M15*10+10</f>
        <v>10</v>
      </c>
    </row>
    <row r="41" spans="1:13" ht="15.6">
      <c r="A41" s="388">
        <v>39</v>
      </c>
      <c r="B41" s="958"/>
      <c r="C41" s="398" t="s">
        <v>716</v>
      </c>
      <c r="D41" s="423" t="s">
        <v>717</v>
      </c>
      <c r="E41" s="423" t="s">
        <v>718</v>
      </c>
      <c r="F41" s="424"/>
      <c r="G41" s="422" t="s">
        <v>719</v>
      </c>
      <c r="H41" s="408" t="s">
        <v>624</v>
      </c>
      <c r="I41" s="408" t="s">
        <v>624</v>
      </c>
      <c r="J41" s="409"/>
      <c r="K41" s="402"/>
      <c r="L41" s="421" t="s">
        <v>662</v>
      </c>
      <c r="M41" s="414">
        <v>20</v>
      </c>
    </row>
    <row r="42" spans="1:13" ht="15.6">
      <c r="A42" s="404">
        <v>40</v>
      </c>
      <c r="B42" s="958"/>
      <c r="C42" s="398" t="s">
        <v>720</v>
      </c>
      <c r="D42" s="400"/>
      <c r="E42" s="424"/>
      <c r="F42" s="424"/>
      <c r="G42" s="425" t="s">
        <v>721</v>
      </c>
      <c r="H42" s="408" t="s">
        <v>624</v>
      </c>
      <c r="I42" s="408" t="s">
        <v>624</v>
      </c>
      <c r="J42" s="409"/>
      <c r="K42" s="402"/>
      <c r="L42" s="421" t="s">
        <v>632</v>
      </c>
      <c r="M42" s="426" t="e">
        <f>M38/M15/1.5</f>
        <v>#DIV/0!</v>
      </c>
    </row>
    <row r="43" spans="1:13" ht="26.4">
      <c r="A43" s="388">
        <v>41</v>
      </c>
      <c r="B43" s="986" t="s">
        <v>722</v>
      </c>
      <c r="C43" s="398" t="s">
        <v>315</v>
      </c>
      <c r="D43" s="422"/>
      <c r="E43" s="427"/>
      <c r="F43" s="427"/>
      <c r="G43" s="422" t="s">
        <v>316</v>
      </c>
      <c r="H43" s="408" t="s">
        <v>624</v>
      </c>
      <c r="I43" s="408" t="s">
        <v>624</v>
      </c>
      <c r="J43" s="409"/>
      <c r="K43" s="402"/>
      <c r="L43" s="402"/>
      <c r="M43" s="398">
        <f>H.BOQ!L22</f>
        <v>3</v>
      </c>
    </row>
    <row r="44" spans="1:13" ht="15">
      <c r="A44" s="404">
        <v>42</v>
      </c>
      <c r="B44" s="986"/>
      <c r="C44" s="959" t="s">
        <v>723</v>
      </c>
      <c r="D44" s="422"/>
      <c r="E44" s="422" t="s">
        <v>724</v>
      </c>
      <c r="F44" s="422" t="s">
        <v>724</v>
      </c>
      <c r="G44" s="422" t="s">
        <v>725</v>
      </c>
      <c r="H44" s="408" t="s">
        <v>624</v>
      </c>
      <c r="I44" s="987"/>
      <c r="J44" s="409"/>
      <c r="K44" s="988" t="s">
        <v>726</v>
      </c>
      <c r="L44" s="428"/>
      <c r="M44" s="965">
        <f>M43</f>
        <v>3</v>
      </c>
    </row>
    <row r="45" spans="1:13" ht="15">
      <c r="A45" s="388">
        <v>43</v>
      </c>
      <c r="B45" s="986"/>
      <c r="C45" s="960"/>
      <c r="D45" s="422"/>
      <c r="E45" s="422" t="s">
        <v>727</v>
      </c>
      <c r="F45" s="422" t="s">
        <v>727</v>
      </c>
      <c r="G45" s="422" t="s">
        <v>728</v>
      </c>
      <c r="H45" s="408" t="s">
        <v>624</v>
      </c>
      <c r="I45" s="987"/>
      <c r="J45" s="409"/>
      <c r="K45" s="989"/>
      <c r="L45" s="429"/>
      <c r="M45" s="966"/>
    </row>
    <row r="46" spans="1:13">
      <c r="A46" s="404">
        <v>44</v>
      </c>
      <c r="B46" s="986"/>
      <c r="C46" s="990" t="s">
        <v>729</v>
      </c>
      <c r="D46" s="961"/>
      <c r="E46" s="961" t="s">
        <v>730</v>
      </c>
      <c r="F46" s="410" t="s">
        <v>641</v>
      </c>
      <c r="G46" s="410" t="s">
        <v>326</v>
      </c>
      <c r="H46" s="411">
        <v>1</v>
      </c>
      <c r="I46" s="991"/>
      <c r="J46" s="409">
        <f>H46*I46</f>
        <v>0</v>
      </c>
      <c r="K46" s="967" t="s">
        <v>731</v>
      </c>
      <c r="L46" s="430"/>
      <c r="M46" s="968">
        <v>1</v>
      </c>
    </row>
    <row r="47" spans="1:13">
      <c r="A47" s="388">
        <v>45</v>
      </c>
      <c r="B47" s="986"/>
      <c r="C47" s="990"/>
      <c r="D47" s="961"/>
      <c r="E47" s="961"/>
      <c r="F47" s="410" t="s">
        <v>644</v>
      </c>
      <c r="G47" s="410" t="s">
        <v>327</v>
      </c>
      <c r="H47" s="411" t="s">
        <v>319</v>
      </c>
      <c r="I47" s="992"/>
      <c r="J47" s="409">
        <f>H47*I46</f>
        <v>0</v>
      </c>
      <c r="K47" s="961"/>
      <c r="L47" s="431"/>
      <c r="M47" s="970"/>
    </row>
    <row r="48" spans="1:13">
      <c r="A48" s="404">
        <v>46</v>
      </c>
      <c r="B48" s="986"/>
      <c r="C48" s="990"/>
      <c r="D48" s="961"/>
      <c r="E48" s="961"/>
      <c r="F48" s="410" t="s">
        <v>646</v>
      </c>
      <c r="G48" s="410" t="s">
        <v>328</v>
      </c>
      <c r="H48" s="411">
        <v>10</v>
      </c>
      <c r="I48" s="992"/>
      <c r="J48" s="409">
        <f>H48*I46</f>
        <v>0</v>
      </c>
      <c r="K48" s="961"/>
      <c r="L48" s="431"/>
      <c r="M48" s="970"/>
    </row>
    <row r="49" spans="1:13">
      <c r="A49" s="388">
        <v>47</v>
      </c>
      <c r="B49" s="986"/>
      <c r="C49" s="990"/>
      <c r="D49" s="961"/>
      <c r="E49" s="961"/>
      <c r="F49" s="410" t="s">
        <v>648</v>
      </c>
      <c r="G49" s="410" t="s">
        <v>732</v>
      </c>
      <c r="H49" s="411">
        <v>1</v>
      </c>
      <c r="I49" s="993"/>
      <c r="J49" s="409">
        <f>H49*I46</f>
        <v>0</v>
      </c>
      <c r="K49" s="961"/>
      <c r="L49" s="432"/>
      <c r="M49" s="971"/>
    </row>
    <row r="50" spans="1:13" ht="26.4">
      <c r="A50" s="404">
        <v>48</v>
      </c>
      <c r="B50" s="986"/>
      <c r="C50" s="990"/>
      <c r="D50" s="412"/>
      <c r="E50" s="412" t="s">
        <v>733</v>
      </c>
      <c r="F50" s="410" t="s">
        <v>734</v>
      </c>
      <c r="G50" s="417" t="s">
        <v>335</v>
      </c>
      <c r="H50" s="408" t="s">
        <v>624</v>
      </c>
      <c r="I50" s="408" t="s">
        <v>624</v>
      </c>
      <c r="J50" s="409"/>
      <c r="K50" s="1003" t="s">
        <v>735</v>
      </c>
      <c r="L50" s="433"/>
      <c r="M50" s="410">
        <f>H.BOQ!L23</f>
        <v>1</v>
      </c>
    </row>
    <row r="51" spans="1:13" ht="26.4">
      <c r="A51" s="388">
        <v>49</v>
      </c>
      <c r="B51" s="986"/>
      <c r="C51" s="990"/>
      <c r="D51" s="412"/>
      <c r="E51" s="412" t="s">
        <v>736</v>
      </c>
      <c r="F51" s="410" t="s">
        <v>737</v>
      </c>
      <c r="G51" s="410" t="s">
        <v>738</v>
      </c>
      <c r="H51" s="408" t="s">
        <v>624</v>
      </c>
      <c r="I51" s="408" t="s">
        <v>624</v>
      </c>
      <c r="J51" s="409"/>
      <c r="K51" s="1004"/>
      <c r="L51" s="434"/>
      <c r="M51" s="410">
        <f>H.BOQ!L24</f>
        <v>0</v>
      </c>
    </row>
    <row r="52" spans="1:13" ht="26.4">
      <c r="A52" s="404">
        <v>50</v>
      </c>
      <c r="B52" s="986"/>
      <c r="C52" s="990"/>
      <c r="D52" s="412"/>
      <c r="E52" s="412" t="s">
        <v>739</v>
      </c>
      <c r="F52" s="410" t="s">
        <v>740</v>
      </c>
      <c r="G52" s="410" t="s">
        <v>741</v>
      </c>
      <c r="H52" s="408" t="s">
        <v>624</v>
      </c>
      <c r="I52" s="408" t="s">
        <v>624</v>
      </c>
      <c r="J52" s="409"/>
      <c r="K52" s="1005"/>
      <c r="L52" s="435"/>
      <c r="M52" s="410">
        <f>H.BOQ!L25</f>
        <v>0</v>
      </c>
    </row>
    <row r="53" spans="1:13" ht="14.4">
      <c r="A53" s="388">
        <v>51</v>
      </c>
      <c r="B53" s="986"/>
      <c r="C53" s="990"/>
      <c r="D53" s="994"/>
      <c r="E53" s="994" t="s">
        <v>742</v>
      </c>
      <c r="F53" s="436" t="s">
        <v>743</v>
      </c>
      <c r="G53" s="436" t="s">
        <v>333</v>
      </c>
      <c r="H53" s="411" t="s">
        <v>319</v>
      </c>
      <c r="I53" s="991"/>
      <c r="J53" s="409">
        <f>H53*I53</f>
        <v>0</v>
      </c>
      <c r="K53" s="996" t="s">
        <v>744</v>
      </c>
      <c r="L53" s="437"/>
      <c r="M53" s="998">
        <f>M81+M83</f>
        <v>0</v>
      </c>
    </row>
    <row r="54" spans="1:13">
      <c r="A54" s="404">
        <v>52</v>
      </c>
      <c r="B54" s="986"/>
      <c r="C54" s="990"/>
      <c r="D54" s="994"/>
      <c r="E54" s="994"/>
      <c r="F54" s="436" t="s">
        <v>745</v>
      </c>
      <c r="G54" s="436" t="s">
        <v>336</v>
      </c>
      <c r="H54" s="411" t="s">
        <v>329</v>
      </c>
      <c r="I54" s="995"/>
      <c r="J54" s="409">
        <f>H54*I53</f>
        <v>0</v>
      </c>
      <c r="K54" s="997"/>
      <c r="L54" s="438"/>
      <c r="M54" s="999"/>
    </row>
    <row r="55" spans="1:13" ht="26.4">
      <c r="A55" s="388">
        <v>53</v>
      </c>
      <c r="B55" s="986"/>
      <c r="C55" s="398" t="s">
        <v>317</v>
      </c>
      <c r="D55" s="407"/>
      <c r="E55" s="439"/>
      <c r="F55" s="439"/>
      <c r="G55" s="407" t="s">
        <v>318</v>
      </c>
      <c r="H55" s="408" t="s">
        <v>624</v>
      </c>
      <c r="I55" s="401">
        <v>3</v>
      </c>
      <c r="J55" s="409"/>
      <c r="K55" s="402"/>
      <c r="L55" s="402"/>
      <c r="M55" s="398">
        <f>H.BOQ!L26</f>
        <v>3</v>
      </c>
    </row>
    <row r="56" spans="1:13" ht="16.5" customHeight="1">
      <c r="A56" s="404">
        <v>54</v>
      </c>
      <c r="B56" s="986"/>
      <c r="C56" s="959" t="s">
        <v>746</v>
      </c>
      <c r="D56" s="410"/>
      <c r="E56" s="410" t="s">
        <v>747</v>
      </c>
      <c r="F56" s="410" t="s">
        <v>747</v>
      </c>
      <c r="G56" s="410" t="s">
        <v>748</v>
      </c>
      <c r="H56" s="411">
        <v>1</v>
      </c>
      <c r="I56" s="964"/>
      <c r="J56" s="409">
        <f>H56*I56</f>
        <v>0</v>
      </c>
      <c r="K56" s="1006" t="s">
        <v>749</v>
      </c>
      <c r="L56" s="440"/>
      <c r="M56" s="965">
        <f>M55</f>
        <v>3</v>
      </c>
    </row>
    <row r="57" spans="1:13" ht="16.5" customHeight="1">
      <c r="A57" s="388">
        <v>55</v>
      </c>
      <c r="B57" s="986"/>
      <c r="C57" s="959"/>
      <c r="D57" s="410"/>
      <c r="E57" s="410" t="s">
        <v>750</v>
      </c>
      <c r="F57" s="410" t="s">
        <v>750</v>
      </c>
      <c r="G57" s="410" t="s">
        <v>751</v>
      </c>
      <c r="H57" s="411">
        <v>1</v>
      </c>
      <c r="I57" s="964"/>
      <c r="J57" s="409">
        <f>H57*I56</f>
        <v>0</v>
      </c>
      <c r="K57" s="987"/>
      <c r="L57" s="441"/>
      <c r="M57" s="965"/>
    </row>
    <row r="58" spans="1:13">
      <c r="A58" s="404">
        <v>56</v>
      </c>
      <c r="B58" s="986"/>
      <c r="C58" s="959" t="s">
        <v>665</v>
      </c>
      <c r="D58" s="961"/>
      <c r="E58" s="961" t="s">
        <v>752</v>
      </c>
      <c r="F58" s="410" t="s">
        <v>684</v>
      </c>
      <c r="G58" s="410" t="s">
        <v>320</v>
      </c>
      <c r="H58" s="411">
        <v>2</v>
      </c>
      <c r="I58" s="1007"/>
      <c r="J58" s="409">
        <f>H58*I58</f>
        <v>0</v>
      </c>
      <c r="K58" s="1010" t="s">
        <v>753</v>
      </c>
      <c r="L58" s="442"/>
      <c r="M58" s="959">
        <f>H.BOQ!L27</f>
        <v>3</v>
      </c>
    </row>
    <row r="59" spans="1:13">
      <c r="A59" s="388">
        <v>57</v>
      </c>
      <c r="B59" s="986"/>
      <c r="C59" s="959"/>
      <c r="D59" s="961"/>
      <c r="E59" s="961"/>
      <c r="F59" s="410" t="s">
        <v>754</v>
      </c>
      <c r="G59" s="410" t="s">
        <v>334</v>
      </c>
      <c r="H59" s="411">
        <v>2</v>
      </c>
      <c r="I59" s="1008"/>
      <c r="J59" s="409">
        <f>H59*I58</f>
        <v>0</v>
      </c>
      <c r="K59" s="1011"/>
      <c r="L59" s="443"/>
      <c r="M59" s="959"/>
    </row>
    <row r="60" spans="1:13">
      <c r="A60" s="404">
        <v>58</v>
      </c>
      <c r="B60" s="986"/>
      <c r="C60" s="959"/>
      <c r="D60" s="961"/>
      <c r="E60" s="961"/>
      <c r="F60" s="410" t="s">
        <v>672</v>
      </c>
      <c r="G60" s="410" t="s">
        <v>321</v>
      </c>
      <c r="H60" s="411">
        <v>3</v>
      </c>
      <c r="I60" s="1008"/>
      <c r="J60" s="409">
        <f>H60*I58</f>
        <v>0</v>
      </c>
      <c r="K60" s="1011"/>
      <c r="L60" s="443"/>
      <c r="M60" s="959"/>
    </row>
    <row r="61" spans="1:13">
      <c r="A61" s="388">
        <v>59</v>
      </c>
      <c r="B61" s="986"/>
      <c r="C61" s="959"/>
      <c r="D61" s="961"/>
      <c r="E61" s="961"/>
      <c r="F61" s="410" t="s">
        <v>674</v>
      </c>
      <c r="G61" s="410" t="s">
        <v>322</v>
      </c>
      <c r="H61" s="411">
        <v>3</v>
      </c>
      <c r="I61" s="1008"/>
      <c r="J61" s="409">
        <f>H61*I58</f>
        <v>0</v>
      </c>
      <c r="K61" s="1011"/>
      <c r="L61" s="443"/>
      <c r="M61" s="959"/>
    </row>
    <row r="62" spans="1:13">
      <c r="A62" s="404">
        <v>60</v>
      </c>
      <c r="B62" s="986"/>
      <c r="C62" s="959"/>
      <c r="D62" s="961"/>
      <c r="E62" s="961"/>
      <c r="F62" s="410" t="s">
        <v>676</v>
      </c>
      <c r="G62" s="410" t="s">
        <v>323</v>
      </c>
      <c r="H62" s="411">
        <v>10</v>
      </c>
      <c r="I62" s="1008"/>
      <c r="J62" s="409">
        <f>H62*I58</f>
        <v>0</v>
      </c>
      <c r="K62" s="1011"/>
      <c r="L62" s="443"/>
      <c r="M62" s="959"/>
    </row>
    <row r="63" spans="1:13">
      <c r="A63" s="388">
        <v>61</v>
      </c>
      <c r="B63" s="986"/>
      <c r="C63" s="959"/>
      <c r="D63" s="961"/>
      <c r="E63" s="961"/>
      <c r="F63" s="410" t="s">
        <v>678</v>
      </c>
      <c r="G63" s="410" t="s">
        <v>324</v>
      </c>
      <c r="H63" s="411">
        <v>2</v>
      </c>
      <c r="I63" s="1008"/>
      <c r="J63" s="409">
        <f>H63*I58</f>
        <v>0</v>
      </c>
      <c r="K63" s="1011"/>
      <c r="L63" s="443"/>
      <c r="M63" s="959"/>
    </row>
    <row r="64" spans="1:13">
      <c r="A64" s="404">
        <v>62</v>
      </c>
      <c r="B64" s="986"/>
      <c r="C64" s="959"/>
      <c r="D64" s="961"/>
      <c r="E64" s="961"/>
      <c r="F64" s="410" t="s">
        <v>680</v>
      </c>
      <c r="G64" s="410" t="s">
        <v>325</v>
      </c>
      <c r="H64" s="411">
        <v>1</v>
      </c>
      <c r="I64" s="1009"/>
      <c r="J64" s="409">
        <f>H64*I58</f>
        <v>0</v>
      </c>
      <c r="K64" s="1011"/>
      <c r="L64" s="443"/>
      <c r="M64" s="959"/>
    </row>
    <row r="65" spans="1:13">
      <c r="A65" s="388">
        <v>63</v>
      </c>
      <c r="B65" s="986"/>
      <c r="C65" s="959" t="s">
        <v>682</v>
      </c>
      <c r="D65" s="961"/>
      <c r="E65" s="961" t="s">
        <v>755</v>
      </c>
      <c r="F65" s="410" t="s">
        <v>684</v>
      </c>
      <c r="G65" s="410" t="s">
        <v>320</v>
      </c>
      <c r="H65" s="411">
        <v>2</v>
      </c>
      <c r="I65" s="1007"/>
      <c r="J65" s="409">
        <f>H65*I65</f>
        <v>0</v>
      </c>
      <c r="K65" s="1011"/>
      <c r="L65" s="443"/>
      <c r="M65" s="959">
        <f>H.BOQ!L28</f>
        <v>0</v>
      </c>
    </row>
    <row r="66" spans="1:13">
      <c r="A66" s="404">
        <v>64</v>
      </c>
      <c r="B66" s="986"/>
      <c r="C66" s="959"/>
      <c r="D66" s="961"/>
      <c r="E66" s="961"/>
      <c r="F66" s="410" t="s">
        <v>754</v>
      </c>
      <c r="G66" s="410" t="s">
        <v>334</v>
      </c>
      <c r="H66" s="411">
        <v>2</v>
      </c>
      <c r="I66" s="1008"/>
      <c r="J66" s="409">
        <f>H66*I65</f>
        <v>0</v>
      </c>
      <c r="K66" s="1011"/>
      <c r="L66" s="443"/>
      <c r="M66" s="959"/>
    </row>
    <row r="67" spans="1:13">
      <c r="A67" s="388">
        <v>65</v>
      </c>
      <c r="B67" s="986"/>
      <c r="C67" s="959"/>
      <c r="D67" s="961"/>
      <c r="E67" s="961"/>
      <c r="F67" s="410" t="s">
        <v>672</v>
      </c>
      <c r="G67" s="410" t="s">
        <v>321</v>
      </c>
      <c r="H67" s="411">
        <v>3</v>
      </c>
      <c r="I67" s="1008"/>
      <c r="J67" s="409">
        <f>H67*I65</f>
        <v>0</v>
      </c>
      <c r="K67" s="1011"/>
      <c r="L67" s="443"/>
      <c r="M67" s="959"/>
    </row>
    <row r="68" spans="1:13">
      <c r="A68" s="404">
        <v>66</v>
      </c>
      <c r="B68" s="986"/>
      <c r="C68" s="959"/>
      <c r="D68" s="961"/>
      <c r="E68" s="961"/>
      <c r="F68" s="410" t="s">
        <v>674</v>
      </c>
      <c r="G68" s="410" t="s">
        <v>322</v>
      </c>
      <c r="H68" s="411">
        <v>3</v>
      </c>
      <c r="I68" s="1008"/>
      <c r="J68" s="409">
        <f>H68*I65</f>
        <v>0</v>
      </c>
      <c r="K68" s="1011"/>
      <c r="L68" s="443"/>
      <c r="M68" s="959"/>
    </row>
    <row r="69" spans="1:13">
      <c r="A69" s="388">
        <v>67</v>
      </c>
      <c r="B69" s="986"/>
      <c r="C69" s="959"/>
      <c r="D69" s="961"/>
      <c r="E69" s="961"/>
      <c r="F69" s="410" t="s">
        <v>676</v>
      </c>
      <c r="G69" s="410" t="s">
        <v>323</v>
      </c>
      <c r="H69" s="411">
        <v>15</v>
      </c>
      <c r="I69" s="1008"/>
      <c r="J69" s="409">
        <f>H69*I65</f>
        <v>0</v>
      </c>
      <c r="K69" s="1011"/>
      <c r="L69" s="443"/>
      <c r="M69" s="959"/>
    </row>
    <row r="70" spans="1:13">
      <c r="A70" s="404">
        <v>68</v>
      </c>
      <c r="B70" s="986"/>
      <c r="C70" s="959"/>
      <c r="D70" s="961"/>
      <c r="E70" s="961"/>
      <c r="F70" s="410" t="s">
        <v>756</v>
      </c>
      <c r="G70" s="410" t="s">
        <v>757</v>
      </c>
      <c r="H70" s="411">
        <v>2</v>
      </c>
      <c r="I70" s="1008"/>
      <c r="J70" s="409">
        <f>H70*I65</f>
        <v>0</v>
      </c>
      <c r="K70" s="1011"/>
      <c r="L70" s="443"/>
      <c r="M70" s="959"/>
    </row>
    <row r="71" spans="1:13">
      <c r="A71" s="388">
        <v>69</v>
      </c>
      <c r="B71" s="986"/>
      <c r="C71" s="959"/>
      <c r="D71" s="961"/>
      <c r="E71" s="961"/>
      <c r="F71" s="410" t="s">
        <v>680</v>
      </c>
      <c r="G71" s="410" t="s">
        <v>325</v>
      </c>
      <c r="H71" s="411">
        <v>1</v>
      </c>
      <c r="I71" s="1009"/>
      <c r="J71" s="409">
        <f>H71*I65</f>
        <v>0</v>
      </c>
      <c r="K71" s="1012"/>
      <c r="L71" s="444"/>
      <c r="M71" s="959"/>
    </row>
    <row r="72" spans="1:13" ht="39.6">
      <c r="A72" s="404">
        <v>70</v>
      </c>
      <c r="B72" s="986"/>
      <c r="C72" s="398" t="s">
        <v>689</v>
      </c>
      <c r="D72" s="412"/>
      <c r="E72" s="412" t="s">
        <v>758</v>
      </c>
      <c r="F72" s="410" t="s">
        <v>759</v>
      </c>
      <c r="G72" s="410" t="s">
        <v>760</v>
      </c>
      <c r="H72" s="408" t="s">
        <v>624</v>
      </c>
      <c r="I72" s="408" t="s">
        <v>624</v>
      </c>
      <c r="J72" s="409"/>
      <c r="K72" s="1000" t="s">
        <v>761</v>
      </c>
      <c r="L72" s="445"/>
      <c r="M72" s="398">
        <f>H.BOQ!L29</f>
        <v>3</v>
      </c>
    </row>
    <row r="73" spans="1:13" ht="39.6">
      <c r="A73" s="388">
        <v>71</v>
      </c>
      <c r="B73" s="986"/>
      <c r="C73" s="398" t="s">
        <v>696</v>
      </c>
      <c r="D73" s="412"/>
      <c r="E73" s="412" t="s">
        <v>762</v>
      </c>
      <c r="F73" s="410" t="s">
        <v>763</v>
      </c>
      <c r="G73" s="410" t="s">
        <v>764</v>
      </c>
      <c r="H73" s="408" t="s">
        <v>624</v>
      </c>
      <c r="I73" s="408" t="s">
        <v>624</v>
      </c>
      <c r="J73" s="409"/>
      <c r="K73" s="1001"/>
      <c r="L73" s="446"/>
      <c r="M73" s="398">
        <f>H.BOQ!L30</f>
        <v>0</v>
      </c>
    </row>
    <row r="74" spans="1:13" ht="39.6">
      <c r="A74" s="404">
        <v>72</v>
      </c>
      <c r="B74" s="986"/>
      <c r="C74" s="398" t="s">
        <v>700</v>
      </c>
      <c r="D74" s="412"/>
      <c r="E74" s="412" t="s">
        <v>765</v>
      </c>
      <c r="F74" s="410" t="s">
        <v>766</v>
      </c>
      <c r="G74" s="410" t="s">
        <v>767</v>
      </c>
      <c r="H74" s="408" t="s">
        <v>624</v>
      </c>
      <c r="I74" s="408" t="s">
        <v>624</v>
      </c>
      <c r="J74" s="409"/>
      <c r="K74" s="1001"/>
      <c r="L74" s="446"/>
      <c r="M74" s="398">
        <f>H.BOQ!L31</f>
        <v>0</v>
      </c>
    </row>
    <row r="75" spans="1:13" ht="39.6">
      <c r="A75" s="388">
        <v>73</v>
      </c>
      <c r="B75" s="986"/>
      <c r="C75" s="398" t="s">
        <v>704</v>
      </c>
      <c r="D75" s="412"/>
      <c r="E75" s="412" t="s">
        <v>768</v>
      </c>
      <c r="F75" s="410" t="s">
        <v>769</v>
      </c>
      <c r="G75" s="410" t="s">
        <v>770</v>
      </c>
      <c r="H75" s="408" t="s">
        <v>624</v>
      </c>
      <c r="I75" s="408" t="s">
        <v>624</v>
      </c>
      <c r="J75" s="409"/>
      <c r="K75" s="1002"/>
      <c r="L75" s="447"/>
      <c r="M75" s="398">
        <f>H.BOQ!L32</f>
        <v>0</v>
      </c>
    </row>
    <row r="76" spans="1:13" ht="26.4">
      <c r="A76" s="404">
        <v>74</v>
      </c>
      <c r="B76" s="986"/>
      <c r="C76" s="398" t="s">
        <v>708</v>
      </c>
      <c r="D76" s="412"/>
      <c r="E76" s="412" t="s">
        <v>709</v>
      </c>
      <c r="F76" s="410" t="s">
        <v>710</v>
      </c>
      <c r="G76" s="410" t="s">
        <v>711</v>
      </c>
      <c r="H76" s="408" t="s">
        <v>624</v>
      </c>
      <c r="I76" s="408" t="s">
        <v>624</v>
      </c>
      <c r="J76" s="412"/>
      <c r="K76" s="402"/>
      <c r="L76" s="421" t="s">
        <v>658</v>
      </c>
      <c r="M76" s="398">
        <f>H.BOQ!L33</f>
        <v>240</v>
      </c>
    </row>
    <row r="77" spans="1:13" ht="15.6">
      <c r="A77" s="388">
        <v>75</v>
      </c>
      <c r="B77" s="986"/>
      <c r="C77" s="398" t="s">
        <v>712</v>
      </c>
      <c r="D77" s="400"/>
      <c r="E77" s="400"/>
      <c r="F77" s="400"/>
      <c r="G77" s="410"/>
      <c r="H77" s="408" t="s">
        <v>624</v>
      </c>
      <c r="I77" s="408" t="s">
        <v>624</v>
      </c>
      <c r="J77" s="412"/>
      <c r="K77" s="402"/>
      <c r="L77" s="421" t="s">
        <v>632</v>
      </c>
      <c r="M77" s="414">
        <f>M55</f>
        <v>3</v>
      </c>
    </row>
    <row r="78" spans="1:13" ht="26.4">
      <c r="A78" s="404">
        <v>76</v>
      </c>
      <c r="B78" s="986"/>
      <c r="C78" s="398" t="s">
        <v>713</v>
      </c>
      <c r="D78" s="415" t="s">
        <v>330</v>
      </c>
      <c r="E78" s="415" t="s">
        <v>714</v>
      </c>
      <c r="F78" s="416" t="s">
        <v>715</v>
      </c>
      <c r="G78" s="410" t="s">
        <v>330</v>
      </c>
      <c r="H78" s="408" t="s">
        <v>624</v>
      </c>
      <c r="I78" s="408" t="s">
        <v>624</v>
      </c>
      <c r="J78" s="409"/>
      <c r="K78" s="402"/>
      <c r="L78" s="421" t="s">
        <v>658</v>
      </c>
      <c r="M78" s="414">
        <f>M55*10+10</f>
        <v>40</v>
      </c>
    </row>
    <row r="79" spans="1:13" ht="15.6">
      <c r="A79" s="388">
        <v>77</v>
      </c>
      <c r="B79" s="986"/>
      <c r="C79" s="398" t="s">
        <v>716</v>
      </c>
      <c r="D79" s="448" t="s">
        <v>717</v>
      </c>
      <c r="E79" s="448" t="s">
        <v>718</v>
      </c>
      <c r="F79" s="449"/>
      <c r="G79" s="449"/>
      <c r="H79" s="408" t="s">
        <v>624</v>
      </c>
      <c r="I79" s="408" t="s">
        <v>624</v>
      </c>
      <c r="J79" s="409"/>
      <c r="K79" s="402"/>
      <c r="L79" s="421" t="s">
        <v>662</v>
      </c>
      <c r="M79" s="414">
        <v>20</v>
      </c>
    </row>
    <row r="80" spans="1:13" ht="15.6">
      <c r="A80" s="404">
        <v>78</v>
      </c>
      <c r="B80" s="986"/>
      <c r="C80" s="398" t="s">
        <v>720</v>
      </c>
      <c r="D80" s="449"/>
      <c r="E80" s="409"/>
      <c r="F80" s="410" t="s">
        <v>771</v>
      </c>
      <c r="G80" s="410" t="s">
        <v>772</v>
      </c>
      <c r="H80" s="408" t="s">
        <v>624</v>
      </c>
      <c r="I80" s="408" t="s">
        <v>624</v>
      </c>
      <c r="J80" s="409"/>
      <c r="K80" s="402"/>
      <c r="L80" s="421" t="s">
        <v>632</v>
      </c>
      <c r="M80" s="426">
        <f>M76/M55/1.5</f>
        <v>53.333333333333336</v>
      </c>
    </row>
    <row r="81" spans="1:13" ht="26.4">
      <c r="A81" s="388">
        <v>79</v>
      </c>
      <c r="B81" s="957" t="s">
        <v>773</v>
      </c>
      <c r="C81" s="398" t="s">
        <v>774</v>
      </c>
      <c r="D81" s="409"/>
      <c r="E81" s="409" t="s">
        <v>775</v>
      </c>
      <c r="F81" s="409"/>
      <c r="G81" s="410" t="s">
        <v>776</v>
      </c>
      <c r="H81" s="401">
        <v>1</v>
      </c>
      <c r="I81" s="964"/>
      <c r="J81" s="409">
        <f>H81*I81</f>
        <v>0</v>
      </c>
      <c r="K81" s="1013" t="s">
        <v>777</v>
      </c>
      <c r="L81" s="450" t="s">
        <v>632</v>
      </c>
      <c r="M81" s="398">
        <f>H.BOQ!L35</f>
        <v>0</v>
      </c>
    </row>
    <row r="82" spans="1:13" ht="15.6">
      <c r="A82" s="388">
        <v>80</v>
      </c>
      <c r="B82" s="957"/>
      <c r="C82" s="398" t="s">
        <v>778</v>
      </c>
      <c r="D82" s="409"/>
      <c r="E82" s="409" t="s">
        <v>779</v>
      </c>
      <c r="F82" s="409"/>
      <c r="G82" s="410" t="s">
        <v>780</v>
      </c>
      <c r="H82" s="401">
        <v>3</v>
      </c>
      <c r="I82" s="964"/>
      <c r="J82" s="409"/>
      <c r="K82" s="1013"/>
      <c r="L82" s="450" t="s">
        <v>662</v>
      </c>
      <c r="M82" s="451">
        <f>M81*3</f>
        <v>0</v>
      </c>
    </row>
    <row r="83" spans="1:13" ht="15" customHeight="1">
      <c r="A83" s="404">
        <v>83</v>
      </c>
      <c r="B83" s="1014" t="s">
        <v>781</v>
      </c>
      <c r="C83" s="398" t="s">
        <v>782</v>
      </c>
      <c r="D83" s="409"/>
      <c r="E83" s="409" t="s">
        <v>783</v>
      </c>
      <c r="F83" s="409"/>
      <c r="G83" s="410" t="s">
        <v>784</v>
      </c>
      <c r="H83" s="401">
        <v>1</v>
      </c>
      <c r="I83" s="964"/>
      <c r="J83" s="409">
        <f>H83*I83</f>
        <v>0</v>
      </c>
      <c r="K83" s="1013" t="s">
        <v>785</v>
      </c>
      <c r="L83" s="450" t="s">
        <v>632</v>
      </c>
      <c r="M83" s="398">
        <f>H.BOQ!L36</f>
        <v>0</v>
      </c>
    </row>
    <row r="84" spans="1:13" ht="15" customHeight="1">
      <c r="A84" s="388">
        <v>84</v>
      </c>
      <c r="B84" s="1015"/>
      <c r="C84" s="398" t="s">
        <v>786</v>
      </c>
      <c r="D84" s="409"/>
      <c r="E84" s="409" t="s">
        <v>787</v>
      </c>
      <c r="F84" s="409"/>
      <c r="G84" s="410" t="s">
        <v>780</v>
      </c>
      <c r="H84" s="401">
        <v>6</v>
      </c>
      <c r="I84" s="964"/>
      <c r="J84" s="409"/>
      <c r="K84" s="1013"/>
      <c r="L84" s="450" t="s">
        <v>662</v>
      </c>
      <c r="M84" s="451">
        <f>M83*6</f>
        <v>0</v>
      </c>
    </row>
    <row r="85" spans="1:13" ht="15" customHeight="1">
      <c r="A85" s="388">
        <v>85</v>
      </c>
      <c r="B85" s="1016" t="s">
        <v>788</v>
      </c>
      <c r="C85" s="398" t="s">
        <v>593</v>
      </c>
      <c r="D85" s="409"/>
      <c r="E85" s="409" t="s">
        <v>789</v>
      </c>
      <c r="F85" s="409"/>
      <c r="G85" s="410"/>
      <c r="H85" s="401"/>
      <c r="I85" s="964"/>
      <c r="J85" s="409"/>
      <c r="K85" s="1013"/>
      <c r="L85" s="450" t="s">
        <v>658</v>
      </c>
      <c r="M85" s="398">
        <f>H.BOQ!L38</f>
        <v>4</v>
      </c>
    </row>
    <row r="86" spans="1:13" ht="14.25" customHeight="1">
      <c r="A86" s="404">
        <v>86</v>
      </c>
      <c r="B86" s="1015"/>
      <c r="C86" s="398" t="s">
        <v>595</v>
      </c>
      <c r="E86" s="409" t="s">
        <v>790</v>
      </c>
      <c r="G86" s="397"/>
      <c r="H86" s="397"/>
      <c r="I86" s="964"/>
      <c r="J86" s="409">
        <f>H84*I83</f>
        <v>0</v>
      </c>
      <c r="K86" s="974"/>
      <c r="L86" s="453" t="s">
        <v>658</v>
      </c>
      <c r="M86" s="398">
        <f>H.BOQ!L39</f>
        <v>0</v>
      </c>
    </row>
    <row r="87" spans="1:13" ht="14.4">
      <c r="A87" s="388">
        <v>87</v>
      </c>
      <c r="B87" s="454" t="s">
        <v>791</v>
      </c>
      <c r="C87" s="398" t="s">
        <v>596</v>
      </c>
      <c r="D87" s="409"/>
      <c r="E87" s="409"/>
      <c r="F87" s="409"/>
      <c r="G87" s="410" t="s">
        <v>792</v>
      </c>
      <c r="H87" s="408" t="s">
        <v>624</v>
      </c>
      <c r="I87" s="408" t="s">
        <v>624</v>
      </c>
      <c r="J87" s="409"/>
      <c r="K87" s="455"/>
      <c r="L87" s="455" t="s">
        <v>632</v>
      </c>
      <c r="M87" s="398" t="str">
        <f>H.BOQ!L40</f>
        <v>1</v>
      </c>
    </row>
    <row r="88" spans="1:13" ht="14.4">
      <c r="A88" s="388">
        <v>90</v>
      </c>
      <c r="B88" s="1017" t="s">
        <v>793</v>
      </c>
      <c r="C88" s="398" t="s">
        <v>598</v>
      </c>
      <c r="D88" s="456"/>
      <c r="E88" s="456"/>
      <c r="F88" s="456"/>
      <c r="G88" s="410" t="s">
        <v>794</v>
      </c>
      <c r="H88" s="408" t="s">
        <v>624</v>
      </c>
      <c r="I88" s="408" t="s">
        <v>624</v>
      </c>
      <c r="J88" s="409"/>
      <c r="K88" s="1018" t="s">
        <v>795</v>
      </c>
      <c r="L88" s="453"/>
      <c r="M88" s="398">
        <f>H.BOQ!L41</f>
        <v>0</v>
      </c>
    </row>
    <row r="89" spans="1:13" ht="14.25" customHeight="1">
      <c r="A89" s="404">
        <v>91</v>
      </c>
      <c r="B89" s="1017"/>
      <c r="C89" s="398" t="s">
        <v>600</v>
      </c>
      <c r="D89" s="456"/>
      <c r="E89" s="456"/>
      <c r="F89" s="456"/>
      <c r="G89" s="410" t="s">
        <v>796</v>
      </c>
      <c r="H89" s="408" t="s">
        <v>624</v>
      </c>
      <c r="I89" s="408" t="s">
        <v>624</v>
      </c>
      <c r="J89" s="409"/>
      <c r="K89" s="1018"/>
      <c r="L89" s="453"/>
      <c r="M89" s="398">
        <f>H.BOQ!L42</f>
        <v>0</v>
      </c>
    </row>
    <row r="90" spans="1:13" ht="14.25" customHeight="1">
      <c r="A90" s="388">
        <v>92</v>
      </c>
      <c r="B90" s="1017"/>
      <c r="C90" s="398" t="s">
        <v>602</v>
      </c>
      <c r="D90" s="456"/>
      <c r="E90" s="456"/>
      <c r="F90" s="456"/>
      <c r="G90" s="410" t="s">
        <v>797</v>
      </c>
      <c r="H90" s="408" t="s">
        <v>624</v>
      </c>
      <c r="I90" s="408" t="s">
        <v>624</v>
      </c>
      <c r="J90" s="409"/>
      <c r="K90" s="1018"/>
      <c r="L90" s="453"/>
      <c r="M90" s="398" t="str">
        <f>H.BOQ!L43</f>
        <v>20</v>
      </c>
    </row>
    <row r="91" spans="1:13" ht="14.25" customHeight="1">
      <c r="A91" s="404">
        <v>93</v>
      </c>
      <c r="B91" s="1017"/>
      <c r="C91" s="398" t="s">
        <v>604</v>
      </c>
      <c r="D91" s="456"/>
      <c r="E91" s="456"/>
      <c r="F91" s="456"/>
      <c r="G91" s="410" t="s">
        <v>797</v>
      </c>
      <c r="H91" s="408" t="s">
        <v>624</v>
      </c>
      <c r="I91" s="408" t="s">
        <v>624</v>
      </c>
      <c r="J91" s="409"/>
      <c r="K91" s="1018"/>
      <c r="L91" s="453"/>
      <c r="M91" s="398">
        <f>H.BOQ!L44</f>
        <v>0</v>
      </c>
    </row>
    <row r="92" spans="1:13" ht="14.25" customHeight="1">
      <c r="A92" s="388">
        <v>94</v>
      </c>
      <c r="B92" s="1017"/>
      <c r="C92" s="398" t="s">
        <v>606</v>
      </c>
      <c r="D92" s="456"/>
      <c r="E92" s="456"/>
      <c r="F92" s="456"/>
      <c r="G92" s="410" t="s">
        <v>798</v>
      </c>
      <c r="H92" s="408" t="s">
        <v>624</v>
      </c>
      <c r="I92" s="408" t="s">
        <v>624</v>
      </c>
      <c r="J92" s="409"/>
      <c r="K92" s="1018"/>
      <c r="L92" s="453"/>
      <c r="M92" s="398">
        <f>H.BOQ!L45</f>
        <v>2</v>
      </c>
    </row>
    <row r="93" spans="1:13" ht="14.25" customHeight="1">
      <c r="A93" s="388">
        <v>95</v>
      </c>
      <c r="B93" s="1017"/>
      <c r="C93" s="398" t="s">
        <v>608</v>
      </c>
      <c r="D93" s="456"/>
      <c r="E93" s="456"/>
      <c r="F93" s="456"/>
      <c r="G93" s="410" t="s">
        <v>798</v>
      </c>
      <c r="H93" s="408" t="s">
        <v>624</v>
      </c>
      <c r="I93" s="408" t="s">
        <v>624</v>
      </c>
      <c r="J93" s="409"/>
      <c r="K93" s="1018"/>
      <c r="L93" s="453"/>
      <c r="M93" s="398">
        <f>H.BOQ!L46</f>
        <v>0</v>
      </c>
    </row>
    <row r="94" spans="1:13" ht="15" customHeight="1">
      <c r="A94" s="404">
        <v>96</v>
      </c>
      <c r="B94" s="1017"/>
      <c r="C94" s="398" t="s">
        <v>610</v>
      </c>
      <c r="D94" s="456"/>
      <c r="E94" s="456"/>
      <c r="F94" s="456"/>
      <c r="G94" s="410" t="s">
        <v>799</v>
      </c>
      <c r="H94" s="408" t="s">
        <v>624</v>
      </c>
      <c r="I94" s="408" t="s">
        <v>624</v>
      </c>
      <c r="J94" s="409"/>
      <c r="K94" s="1018"/>
      <c r="L94" s="453"/>
      <c r="M94" s="398">
        <f>H.BOQ!L47</f>
        <v>0</v>
      </c>
    </row>
    <row r="95" spans="1:13" ht="16.5" customHeight="1">
      <c r="A95" s="388">
        <v>97</v>
      </c>
      <c r="B95" s="1019" t="s">
        <v>800</v>
      </c>
      <c r="C95" s="398" t="s">
        <v>801</v>
      </c>
      <c r="D95" s="409" t="s">
        <v>802</v>
      </c>
      <c r="E95" s="409" t="s">
        <v>803</v>
      </c>
      <c r="F95" s="409"/>
      <c r="G95" s="410" t="s">
        <v>802</v>
      </c>
      <c r="H95" s="408" t="s">
        <v>624</v>
      </c>
      <c r="I95" s="408" t="s">
        <v>624</v>
      </c>
      <c r="J95" s="409"/>
      <c r="K95" s="402">
        <v>1</v>
      </c>
      <c r="L95" s="421" t="s">
        <v>632</v>
      </c>
      <c r="M95" s="398">
        <f>H.BOQ!L37</f>
        <v>1</v>
      </c>
    </row>
    <row r="96" spans="1:13" ht="15" customHeight="1">
      <c r="A96" s="404">
        <v>98</v>
      </c>
      <c r="B96" s="1019"/>
      <c r="C96" s="398" t="s">
        <v>804</v>
      </c>
      <c r="D96" s="409" t="s">
        <v>805</v>
      </c>
      <c r="E96" s="409" t="s">
        <v>806</v>
      </c>
      <c r="F96" s="409"/>
      <c r="G96" s="410" t="s">
        <v>805</v>
      </c>
      <c r="H96" s="408"/>
      <c r="I96" s="408"/>
      <c r="J96" s="409"/>
      <c r="K96" s="402">
        <v>2</v>
      </c>
      <c r="L96" s="421" t="s">
        <v>662</v>
      </c>
      <c r="M96" s="414">
        <f>M95*2</f>
        <v>2</v>
      </c>
    </row>
    <row r="97" spans="1:13" ht="26.4">
      <c r="A97" s="388">
        <v>99</v>
      </c>
      <c r="B97" s="457" t="s">
        <v>807</v>
      </c>
      <c r="C97" s="398" t="s">
        <v>586</v>
      </c>
      <c r="D97" s="409" t="s">
        <v>808</v>
      </c>
      <c r="E97" s="409" t="s">
        <v>809</v>
      </c>
      <c r="F97" s="449"/>
      <c r="G97" s="410" t="s">
        <v>810</v>
      </c>
      <c r="H97" s="408" t="s">
        <v>624</v>
      </c>
      <c r="I97" s="408" t="s">
        <v>624</v>
      </c>
      <c r="J97" s="409"/>
      <c r="K97" s="421" t="s">
        <v>811</v>
      </c>
      <c r="L97" s="421" t="s">
        <v>632</v>
      </c>
      <c r="M97" s="451">
        <f>H.BOQ!L34</f>
        <v>3</v>
      </c>
    </row>
    <row r="98" spans="1:13" ht="14.25" hidden="1" customHeight="1">
      <c r="A98" s="404">
        <v>101</v>
      </c>
      <c r="B98" s="1020" t="s">
        <v>812</v>
      </c>
      <c r="C98" s="389" t="s">
        <v>813</v>
      </c>
      <c r="D98" s="458"/>
      <c r="E98" s="458" t="s">
        <v>814</v>
      </c>
      <c r="F98" s="458"/>
      <c r="G98" s="458"/>
      <c r="H98" s="459"/>
      <c r="I98" s="449"/>
      <c r="J98" s="409"/>
      <c r="K98" s="402"/>
      <c r="L98" s="402"/>
      <c r="M98" s="389"/>
    </row>
    <row r="99" spans="1:13" ht="14.25" hidden="1" customHeight="1">
      <c r="A99" s="388">
        <v>102</v>
      </c>
      <c r="B99" s="1021"/>
      <c r="C99" s="389" t="s">
        <v>815</v>
      </c>
      <c r="D99" s="458"/>
      <c r="E99" s="458" t="s">
        <v>816</v>
      </c>
      <c r="F99" s="458"/>
      <c r="G99" s="458"/>
      <c r="H99" s="459"/>
      <c r="I99" s="449"/>
      <c r="J99" s="409"/>
      <c r="K99" s="402"/>
      <c r="L99" s="402"/>
      <c r="M99" s="389"/>
    </row>
    <row r="100" spans="1:13" ht="27.6" hidden="1">
      <c r="A100" s="404">
        <v>103</v>
      </c>
      <c r="B100" s="1021"/>
      <c r="C100" s="389" t="s">
        <v>817</v>
      </c>
      <c r="D100" s="458"/>
      <c r="E100" s="458" t="s">
        <v>818</v>
      </c>
      <c r="F100" s="458"/>
      <c r="G100" s="389" t="s">
        <v>819</v>
      </c>
      <c r="H100" s="459"/>
      <c r="I100" s="449"/>
      <c r="J100" s="409"/>
      <c r="K100" s="402"/>
      <c r="L100" s="402"/>
      <c r="M100" s="389"/>
    </row>
    <row r="101" spans="1:13" hidden="1">
      <c r="A101" s="388">
        <v>104</v>
      </c>
      <c r="B101" s="1022"/>
      <c r="C101" s="389" t="s">
        <v>820</v>
      </c>
      <c r="D101" s="458"/>
      <c r="E101" s="458" t="s">
        <v>821</v>
      </c>
      <c r="F101" s="458"/>
      <c r="G101" s="458" t="s">
        <v>822</v>
      </c>
      <c r="H101" s="459"/>
      <c r="I101" s="449"/>
      <c r="J101" s="409"/>
      <c r="K101" s="402"/>
      <c r="L101" s="402"/>
      <c r="M101" s="389"/>
    </row>
    <row r="102" spans="1:13" hidden="1">
      <c r="A102" s="388">
        <v>105</v>
      </c>
      <c r="B102" s="1023" t="s">
        <v>823</v>
      </c>
      <c r="C102" s="389" t="s">
        <v>824</v>
      </c>
      <c r="D102" s="458"/>
      <c r="E102" s="458" t="s">
        <v>825</v>
      </c>
      <c r="F102" s="458"/>
      <c r="G102" s="458"/>
      <c r="H102" s="459"/>
      <c r="I102" s="449"/>
      <c r="J102" s="409"/>
      <c r="K102" s="402"/>
      <c r="L102" s="402"/>
      <c r="M102" s="389"/>
    </row>
    <row r="103" spans="1:13" hidden="1">
      <c r="A103" s="404">
        <v>106</v>
      </c>
      <c r="B103" s="1023"/>
      <c r="C103" s="389" t="s">
        <v>826</v>
      </c>
      <c r="D103" s="458"/>
      <c r="E103" s="458" t="s">
        <v>827</v>
      </c>
      <c r="F103" s="458"/>
      <c r="G103" s="458"/>
      <c r="H103" s="459"/>
      <c r="I103" s="449"/>
      <c r="J103" s="409"/>
      <c r="K103" s="402"/>
      <c r="L103" s="402"/>
      <c r="M103" s="389"/>
    </row>
    <row r="104" spans="1:13" ht="27.6" hidden="1">
      <c r="A104" s="388">
        <v>107</v>
      </c>
      <c r="B104" s="1024"/>
      <c r="C104" s="389" t="s">
        <v>828</v>
      </c>
      <c r="D104" s="458"/>
      <c r="E104" s="458" t="s">
        <v>829</v>
      </c>
      <c r="F104" s="458"/>
      <c r="G104" s="458"/>
      <c r="H104" s="459"/>
      <c r="I104" s="449"/>
      <c r="J104" s="409"/>
      <c r="K104" s="402"/>
      <c r="L104" s="402"/>
      <c r="M104" s="389"/>
    </row>
    <row r="105" spans="1:13" hidden="1">
      <c r="A105" s="404">
        <v>108</v>
      </c>
      <c r="B105" s="1024"/>
      <c r="C105" s="389" t="s">
        <v>830</v>
      </c>
      <c r="D105" s="458"/>
      <c r="E105" s="458" t="s">
        <v>831</v>
      </c>
      <c r="F105" s="458"/>
      <c r="G105" s="458"/>
      <c r="H105" s="459"/>
      <c r="I105" s="449"/>
      <c r="J105" s="409"/>
      <c r="K105" s="402"/>
      <c r="L105" s="402"/>
      <c r="M105" s="389"/>
    </row>
  </sheetData>
  <mergeCells count="100">
    <mergeCell ref="B88:B94"/>
    <mergeCell ref="K88:K94"/>
    <mergeCell ref="B95:B96"/>
    <mergeCell ref="B98:B101"/>
    <mergeCell ref="B102:B105"/>
    <mergeCell ref="B81:B82"/>
    <mergeCell ref="I81:I82"/>
    <mergeCell ref="K81:K82"/>
    <mergeCell ref="B83:B84"/>
    <mergeCell ref="I83:I86"/>
    <mergeCell ref="K83:K86"/>
    <mergeCell ref="B85:B86"/>
    <mergeCell ref="I56:I57"/>
    <mergeCell ref="K56:K57"/>
    <mergeCell ref="M56:M57"/>
    <mergeCell ref="C58:C64"/>
    <mergeCell ref="D58:D64"/>
    <mergeCell ref="E58:E64"/>
    <mergeCell ref="I58:I64"/>
    <mergeCell ref="K58:K71"/>
    <mergeCell ref="M58:M64"/>
    <mergeCell ref="C65:C71"/>
    <mergeCell ref="D65:D71"/>
    <mergeCell ref="E65:E71"/>
    <mergeCell ref="I65:I71"/>
    <mergeCell ref="M65:M71"/>
    <mergeCell ref="I36:I37"/>
    <mergeCell ref="L36:L37"/>
    <mergeCell ref="K46:K49"/>
    <mergeCell ref="M46:M49"/>
    <mergeCell ref="K50:K52"/>
    <mergeCell ref="B43:B80"/>
    <mergeCell ref="C44:C45"/>
    <mergeCell ref="I44:I45"/>
    <mergeCell ref="K44:K45"/>
    <mergeCell ref="M44:M45"/>
    <mergeCell ref="C46:C54"/>
    <mergeCell ref="D46:D49"/>
    <mergeCell ref="E46:E49"/>
    <mergeCell ref="I46:I49"/>
    <mergeCell ref="D53:D54"/>
    <mergeCell ref="E53:E54"/>
    <mergeCell ref="I53:I54"/>
    <mergeCell ref="K53:K54"/>
    <mergeCell ref="M53:M54"/>
    <mergeCell ref="K72:K75"/>
    <mergeCell ref="C56:C57"/>
    <mergeCell ref="M34:M35"/>
    <mergeCell ref="K30:K37"/>
    <mergeCell ref="L30:L31"/>
    <mergeCell ref="M30:M31"/>
    <mergeCell ref="M32:M33"/>
    <mergeCell ref="M36:M37"/>
    <mergeCell ref="L32:L33"/>
    <mergeCell ref="E34:E35"/>
    <mergeCell ref="I34:I35"/>
    <mergeCell ref="L34:L35"/>
    <mergeCell ref="I16:I22"/>
    <mergeCell ref="K16:K29"/>
    <mergeCell ref="I30:I31"/>
    <mergeCell ref="C32:C33"/>
    <mergeCell ref="D32:D33"/>
    <mergeCell ref="E32:E33"/>
    <mergeCell ref="I32:I33"/>
    <mergeCell ref="L16:L22"/>
    <mergeCell ref="M16:M22"/>
    <mergeCell ref="C23:C29"/>
    <mergeCell ref="D23:D29"/>
    <mergeCell ref="E23:E29"/>
    <mergeCell ref="I23:I29"/>
    <mergeCell ref="L23:L29"/>
    <mergeCell ref="M23:M29"/>
    <mergeCell ref="K6:K7"/>
    <mergeCell ref="L6:L7"/>
    <mergeCell ref="M6:M7"/>
    <mergeCell ref="C8:C14"/>
    <mergeCell ref="D8:D11"/>
    <mergeCell ref="E8:E11"/>
    <mergeCell ref="I8:I11"/>
    <mergeCell ref="K8:K11"/>
    <mergeCell ref="L8:L11"/>
    <mergeCell ref="M8:M11"/>
    <mergeCell ref="I6:I7"/>
    <mergeCell ref="K13:K14"/>
    <mergeCell ref="B3:B4"/>
    <mergeCell ref="B5:B42"/>
    <mergeCell ref="C6:C7"/>
    <mergeCell ref="D6:D7"/>
    <mergeCell ref="E6:E7"/>
    <mergeCell ref="C30:C31"/>
    <mergeCell ref="D30:D31"/>
    <mergeCell ref="E30:E31"/>
    <mergeCell ref="C16:C22"/>
    <mergeCell ref="D16:D22"/>
    <mergeCell ref="E16:E22"/>
    <mergeCell ref="C36:C37"/>
    <mergeCell ref="D36:D37"/>
    <mergeCell ref="E36:E37"/>
    <mergeCell ref="C34:C35"/>
    <mergeCell ref="D34:D35"/>
  </mergeCells>
  <phoneticPr fontId="27" type="noConversion"/>
  <pageMargins left="0.7" right="0.7" top="0.75" bottom="0.75" header="0.3" footer="0.3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6"/>
  <sheetViews>
    <sheetView view="pageBreakPreview" topLeftCell="A7" zoomScaleNormal="100" zoomScaleSheetLayoutView="100" workbookViewId="0">
      <selection activeCell="I11" sqref="I11"/>
    </sheetView>
  </sheetViews>
  <sheetFormatPr defaultColWidth="9.109375" defaultRowHeight="14.4"/>
  <cols>
    <col min="1" max="2" width="2.33203125" style="387" customWidth="1"/>
    <col min="3" max="3" width="9.88671875" style="387" customWidth="1"/>
    <col min="4" max="4" width="14.6640625" style="387" customWidth="1"/>
    <col min="5" max="5" width="7.6640625" style="387" customWidth="1"/>
    <col min="6" max="6" width="13" style="387" customWidth="1"/>
    <col min="7" max="7" width="16.44140625" style="387" customWidth="1"/>
    <col min="8" max="8" width="11.88671875" style="387" customWidth="1"/>
    <col min="9" max="9" width="14.33203125" style="390" customWidth="1"/>
    <col min="10" max="10" width="11.6640625" style="390" customWidth="1"/>
    <col min="11" max="11" width="9.44140625" style="387" customWidth="1"/>
    <col min="12" max="13" width="12.109375" style="387" customWidth="1"/>
    <col min="14" max="15" width="2.33203125" style="387" customWidth="1"/>
    <col min="16" max="16384" width="9.109375" style="387"/>
  </cols>
  <sheetData>
    <row r="1" spans="1:22" ht="15" thickBot="1">
      <c r="A1" s="333"/>
      <c r="B1" s="334"/>
      <c r="C1" s="334"/>
      <c r="D1" s="334"/>
      <c r="E1" s="334"/>
      <c r="F1" s="334"/>
      <c r="G1" s="334"/>
      <c r="H1" s="334"/>
      <c r="I1" s="334"/>
      <c r="J1" s="334"/>
      <c r="K1" s="334"/>
      <c r="L1" s="334"/>
      <c r="M1" s="334"/>
      <c r="N1" s="334"/>
      <c r="O1" s="335"/>
    </row>
    <row r="2" spans="1:22" ht="15" thickBot="1">
      <c r="A2" s="223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335"/>
      <c r="O2" s="233"/>
    </row>
    <row r="3" spans="1:22" ht="14.25" customHeight="1">
      <c r="A3" s="223"/>
      <c r="B3" s="180"/>
      <c r="C3" s="211"/>
      <c r="D3" s="213"/>
      <c r="E3" s="657" t="s">
        <v>181</v>
      </c>
      <c r="F3" s="822"/>
      <c r="G3" s="822"/>
      <c r="H3" s="822"/>
      <c r="I3" s="822"/>
      <c r="J3" s="822"/>
      <c r="K3" s="943"/>
      <c r="L3" s="950"/>
      <c r="M3" s="951"/>
      <c r="N3" s="233"/>
      <c r="O3" s="233"/>
    </row>
    <row r="4" spans="1:22" ht="17.399999999999999">
      <c r="A4" s="223"/>
      <c r="B4" s="180"/>
      <c r="C4" s="215"/>
      <c r="D4" s="471"/>
      <c r="E4" s="944"/>
      <c r="F4" s="945"/>
      <c r="G4" s="945"/>
      <c r="H4" s="945"/>
      <c r="I4" s="945"/>
      <c r="J4" s="945"/>
      <c r="K4" s="946"/>
      <c r="L4" s="952"/>
      <c r="M4" s="953"/>
      <c r="N4" s="233"/>
      <c r="O4" s="233"/>
    </row>
    <row r="5" spans="1:22" ht="17.399999999999999">
      <c r="A5" s="223"/>
      <c r="B5" s="180"/>
      <c r="C5" s="215"/>
      <c r="D5" s="471"/>
      <c r="E5" s="944"/>
      <c r="F5" s="945"/>
      <c r="G5" s="945"/>
      <c r="H5" s="945"/>
      <c r="I5" s="945"/>
      <c r="J5" s="945"/>
      <c r="K5" s="946"/>
      <c r="L5" s="952"/>
      <c r="M5" s="953"/>
      <c r="N5" s="233"/>
      <c r="O5" s="233"/>
    </row>
    <row r="6" spans="1:22" ht="21.6" thickBot="1">
      <c r="A6" s="223"/>
      <c r="B6" s="180"/>
      <c r="C6" s="216"/>
      <c r="D6" s="218"/>
      <c r="E6" s="947"/>
      <c r="F6" s="948"/>
      <c r="G6" s="948"/>
      <c r="H6" s="948"/>
      <c r="I6" s="948"/>
      <c r="J6" s="948"/>
      <c r="K6" s="949"/>
      <c r="L6" s="954"/>
      <c r="M6" s="955"/>
      <c r="N6" s="233"/>
      <c r="O6" s="233"/>
    </row>
    <row r="7" spans="1:22" ht="21">
      <c r="A7" s="223"/>
      <c r="B7" s="180"/>
      <c r="C7" s="258"/>
      <c r="D7" s="188"/>
      <c r="E7" s="259"/>
      <c r="F7" s="188"/>
      <c r="G7" s="260" t="s">
        <v>180</v>
      </c>
      <c r="H7" s="472" t="str">
        <f>'A.General information'!D11</f>
        <v>LB11323</v>
      </c>
      <c r="I7" s="472"/>
      <c r="J7" s="259"/>
      <c r="K7" s="188"/>
      <c r="L7" s="188"/>
      <c r="M7" s="188"/>
      <c r="N7" s="233"/>
      <c r="O7" s="233"/>
    </row>
    <row r="8" spans="1:22" ht="15" thickBot="1">
      <c r="A8" s="463"/>
      <c r="B8" s="463"/>
      <c r="C8" s="464"/>
      <c r="D8" s="464"/>
      <c r="E8" s="464"/>
      <c r="F8" s="464"/>
      <c r="G8" s="464"/>
      <c r="H8" s="464"/>
      <c r="I8" s="465"/>
      <c r="J8" s="465"/>
      <c r="K8" s="464"/>
      <c r="L8" s="464"/>
      <c r="M8" s="464"/>
      <c r="N8" s="466"/>
      <c r="O8" s="466"/>
    </row>
    <row r="9" spans="1:22" ht="46.5" customHeight="1" thickBot="1">
      <c r="A9" s="463"/>
      <c r="B9" s="463"/>
      <c r="C9" s="1041" t="s">
        <v>857</v>
      </c>
      <c r="D9" s="1042"/>
      <c r="E9" s="1042"/>
      <c r="F9" s="1042"/>
      <c r="G9" s="1042"/>
      <c r="H9" s="1042"/>
      <c r="I9" s="1042"/>
      <c r="J9" s="1042"/>
      <c r="K9" s="1042"/>
      <c r="L9" s="1042"/>
      <c r="M9" s="1043"/>
      <c r="N9" s="466"/>
      <c r="O9" s="466"/>
    </row>
    <row r="10" spans="1:22" ht="36.75" customHeight="1">
      <c r="A10" s="463"/>
      <c r="B10" s="463"/>
      <c r="C10" s="484" t="s">
        <v>835</v>
      </c>
      <c r="D10" s="1038" t="s">
        <v>836</v>
      </c>
      <c r="E10" s="1038"/>
      <c r="F10" s="1038" t="s">
        <v>837</v>
      </c>
      <c r="G10" s="1038"/>
      <c r="H10" s="1038"/>
      <c r="I10" s="485" t="s">
        <v>838</v>
      </c>
      <c r="J10" s="485" t="s">
        <v>839</v>
      </c>
      <c r="K10" s="485" t="s">
        <v>840</v>
      </c>
      <c r="L10" s="1039" t="s">
        <v>179</v>
      </c>
      <c r="M10" s="1040"/>
      <c r="N10" s="466"/>
      <c r="O10" s="466"/>
    </row>
    <row r="11" spans="1:22" ht="36.75" customHeight="1">
      <c r="A11" s="463"/>
      <c r="B11" s="463"/>
      <c r="C11" s="505">
        <v>1</v>
      </c>
      <c r="D11" s="1028" t="s">
        <v>841</v>
      </c>
      <c r="E11" s="1029"/>
      <c r="F11" s="1025" t="s">
        <v>842</v>
      </c>
      <c r="G11" s="1025"/>
      <c r="H11" s="1025"/>
      <c r="I11" s="506"/>
      <c r="J11" s="537"/>
      <c r="K11" s="506"/>
      <c r="L11" s="1025"/>
      <c r="M11" s="921"/>
      <c r="N11" s="466"/>
      <c r="O11" s="466"/>
      <c r="R11" s="1028" t="s">
        <v>841</v>
      </c>
      <c r="S11" s="1029"/>
      <c r="T11" s="1025" t="s">
        <v>842</v>
      </c>
      <c r="U11" s="1025"/>
      <c r="V11" s="1025"/>
    </row>
    <row r="12" spans="1:22" ht="36.75" customHeight="1">
      <c r="A12" s="463"/>
      <c r="B12" s="463"/>
      <c r="C12" s="505">
        <v>2</v>
      </c>
      <c r="D12" s="1030"/>
      <c r="E12" s="1031"/>
      <c r="F12" s="1025" t="s">
        <v>845</v>
      </c>
      <c r="G12" s="1025"/>
      <c r="H12" s="1025"/>
      <c r="I12" s="506"/>
      <c r="J12" s="506"/>
      <c r="K12" s="506"/>
      <c r="L12" s="1025"/>
      <c r="M12" s="921"/>
      <c r="N12" s="466"/>
      <c r="O12" s="466"/>
      <c r="R12" s="1030"/>
      <c r="S12" s="1031"/>
      <c r="T12" s="1025" t="s">
        <v>845</v>
      </c>
      <c r="U12" s="1025"/>
      <c r="V12" s="1025"/>
    </row>
    <row r="13" spans="1:22" ht="36.75" customHeight="1">
      <c r="A13" s="463"/>
      <c r="B13" s="463"/>
      <c r="C13" s="505">
        <v>3</v>
      </c>
      <c r="D13" s="1028" t="s">
        <v>1030</v>
      </c>
      <c r="E13" s="1029"/>
      <c r="F13" s="922" t="s">
        <v>843</v>
      </c>
      <c r="G13" s="923"/>
      <c r="H13" s="924"/>
      <c r="I13" s="537" t="s">
        <v>1073</v>
      </c>
      <c r="J13" s="537" t="s">
        <v>1074</v>
      </c>
      <c r="K13" s="506" t="s">
        <v>1070</v>
      </c>
      <c r="L13" s="922"/>
      <c r="M13" s="1037"/>
      <c r="N13" s="466"/>
      <c r="O13" s="466"/>
      <c r="R13" s="1028" t="s">
        <v>1030</v>
      </c>
      <c r="S13" s="1029"/>
      <c r="T13" s="922" t="s">
        <v>843</v>
      </c>
      <c r="U13" s="923"/>
      <c r="V13" s="924"/>
    </row>
    <row r="14" spans="1:22" ht="36.75" customHeight="1">
      <c r="A14" s="463"/>
      <c r="B14" s="463"/>
      <c r="C14" s="505">
        <v>4</v>
      </c>
      <c r="D14" s="1030"/>
      <c r="E14" s="1031"/>
      <c r="F14" s="1025" t="s">
        <v>844</v>
      </c>
      <c r="G14" s="1025"/>
      <c r="H14" s="1025"/>
      <c r="I14" s="506"/>
      <c r="J14" s="506"/>
      <c r="K14" s="506"/>
      <c r="L14" s="1025"/>
      <c r="M14" s="921"/>
      <c r="N14" s="466"/>
      <c r="O14" s="466"/>
      <c r="R14" s="1030"/>
      <c r="S14" s="1031"/>
      <c r="T14" s="1025" t="s">
        <v>844</v>
      </c>
      <c r="U14" s="1025"/>
      <c r="V14" s="1025"/>
    </row>
    <row r="15" spans="1:22" ht="36.75" customHeight="1">
      <c r="A15" s="463"/>
      <c r="B15" s="463"/>
      <c r="C15" s="505">
        <v>5</v>
      </c>
      <c r="D15" s="1028" t="s">
        <v>209</v>
      </c>
      <c r="E15" s="1029"/>
      <c r="F15" s="1025" t="s">
        <v>209</v>
      </c>
      <c r="G15" s="1025"/>
      <c r="H15" s="1025"/>
      <c r="I15" s="506"/>
      <c r="J15" s="506" t="s">
        <v>1042</v>
      </c>
      <c r="K15" s="506" t="s">
        <v>1069</v>
      </c>
      <c r="L15" s="1025"/>
      <c r="M15" s="921"/>
      <c r="N15" s="466"/>
      <c r="O15" s="466"/>
      <c r="R15" s="1028" t="s">
        <v>209</v>
      </c>
      <c r="S15" s="1029"/>
      <c r="T15" s="1025" t="s">
        <v>1033</v>
      </c>
      <c r="U15" s="1025"/>
      <c r="V15" s="1025"/>
    </row>
    <row r="16" spans="1:22" ht="36.75" customHeight="1">
      <c r="A16" s="463"/>
      <c r="B16" s="463"/>
      <c r="C16" s="505">
        <v>6</v>
      </c>
      <c r="D16" s="1030"/>
      <c r="E16" s="1031"/>
      <c r="F16" s="1025" t="s">
        <v>846</v>
      </c>
      <c r="G16" s="1025"/>
      <c r="H16" s="1025"/>
      <c r="I16" s="506"/>
      <c r="J16" s="506" t="s">
        <v>1042</v>
      </c>
      <c r="K16" s="534" t="s">
        <v>1070</v>
      </c>
      <c r="L16" s="1025"/>
      <c r="M16" s="921"/>
      <c r="N16" s="466"/>
      <c r="O16" s="466"/>
      <c r="R16" s="1030"/>
      <c r="S16" s="1031"/>
      <c r="T16" s="1025" t="s">
        <v>1031</v>
      </c>
      <c r="U16" s="1025"/>
      <c r="V16" s="1025"/>
    </row>
    <row r="17" spans="1:22" ht="36.75" customHeight="1">
      <c r="A17" s="463"/>
      <c r="B17" s="463"/>
      <c r="C17" s="505">
        <v>7</v>
      </c>
      <c r="D17" s="1028" t="s">
        <v>854</v>
      </c>
      <c r="E17" s="1029"/>
      <c r="F17" s="1025" t="s">
        <v>847</v>
      </c>
      <c r="G17" s="1025"/>
      <c r="H17" s="1025"/>
      <c r="I17" s="506"/>
      <c r="J17" s="506"/>
      <c r="K17" s="506"/>
      <c r="L17" s="1025"/>
      <c r="M17" s="921"/>
      <c r="N17" s="466"/>
      <c r="O17" s="466"/>
      <c r="R17" s="1028" t="s">
        <v>854</v>
      </c>
      <c r="S17" s="1029"/>
      <c r="T17" s="1025" t="s">
        <v>1032</v>
      </c>
      <c r="U17" s="1025"/>
      <c r="V17" s="1025"/>
    </row>
    <row r="18" spans="1:22" ht="36.75" customHeight="1">
      <c r="A18" s="463"/>
      <c r="B18" s="463"/>
      <c r="C18" s="505">
        <v>8</v>
      </c>
      <c r="D18" s="1032"/>
      <c r="E18" s="1033"/>
      <c r="F18" s="1025" t="s">
        <v>848</v>
      </c>
      <c r="G18" s="1025"/>
      <c r="H18" s="1025"/>
      <c r="I18" s="506"/>
      <c r="J18" s="535" t="s">
        <v>1071</v>
      </c>
      <c r="K18" s="506" t="s">
        <v>1070</v>
      </c>
      <c r="L18" s="1025"/>
      <c r="M18" s="921"/>
      <c r="N18" s="466"/>
      <c r="O18" s="466"/>
      <c r="R18" s="1032"/>
      <c r="S18" s="1033"/>
      <c r="T18" s="1025" t="s">
        <v>1034</v>
      </c>
      <c r="U18" s="1025"/>
      <c r="V18" s="1025"/>
    </row>
    <row r="19" spans="1:22" ht="36.75" customHeight="1">
      <c r="A19" s="463"/>
      <c r="B19" s="463"/>
      <c r="C19" s="505">
        <v>9</v>
      </c>
      <c r="D19" s="1030"/>
      <c r="E19" s="1031"/>
      <c r="F19" s="1025" t="s">
        <v>849</v>
      </c>
      <c r="G19" s="1025"/>
      <c r="H19" s="1025"/>
      <c r="I19" s="506"/>
      <c r="J19" s="535"/>
      <c r="K19" s="506" t="s">
        <v>1072</v>
      </c>
      <c r="L19" s="1025"/>
      <c r="M19" s="921"/>
      <c r="N19" s="466"/>
      <c r="O19" s="466"/>
      <c r="R19" s="1030"/>
      <c r="S19" s="1031"/>
      <c r="T19" s="1025" t="s">
        <v>1035</v>
      </c>
      <c r="U19" s="1025"/>
      <c r="V19" s="1025"/>
    </row>
    <row r="20" spans="1:22" ht="36.75" customHeight="1">
      <c r="A20" s="463"/>
      <c r="B20" s="463"/>
      <c r="C20" s="505">
        <v>10</v>
      </c>
      <c r="D20" s="1036" t="s">
        <v>850</v>
      </c>
      <c r="E20" s="1036"/>
      <c r="F20" s="1025" t="s">
        <v>850</v>
      </c>
      <c r="G20" s="1025"/>
      <c r="H20" s="1025"/>
      <c r="I20" s="506"/>
      <c r="J20" s="506"/>
      <c r="K20" s="506"/>
      <c r="L20" s="1025"/>
      <c r="M20" s="921"/>
      <c r="N20" s="466"/>
      <c r="O20" s="466"/>
      <c r="R20" s="1036" t="s">
        <v>850</v>
      </c>
      <c r="S20" s="1036"/>
      <c r="T20" s="1025" t="s">
        <v>1036</v>
      </c>
      <c r="U20" s="1025"/>
      <c r="V20" s="1025"/>
    </row>
    <row r="21" spans="1:22" ht="36.75" customHeight="1">
      <c r="A21" s="463"/>
      <c r="B21" s="463"/>
      <c r="C21" s="505">
        <v>11</v>
      </c>
      <c r="D21" s="1028" t="s">
        <v>855</v>
      </c>
      <c r="E21" s="1029"/>
      <c r="F21" s="1025" t="s">
        <v>851</v>
      </c>
      <c r="G21" s="1025"/>
      <c r="H21" s="1025"/>
      <c r="I21" s="506"/>
      <c r="J21" s="506"/>
      <c r="K21" s="506"/>
      <c r="L21" s="1025"/>
      <c r="M21" s="921"/>
      <c r="N21" s="466"/>
      <c r="O21" s="466"/>
      <c r="R21" s="1028" t="s">
        <v>855</v>
      </c>
      <c r="S21" s="1029"/>
      <c r="T21" s="1025" t="s">
        <v>1037</v>
      </c>
      <c r="U21" s="1025"/>
      <c r="V21" s="1025"/>
    </row>
    <row r="22" spans="1:22" ht="36.75" customHeight="1">
      <c r="A22" s="463"/>
      <c r="B22" s="463"/>
      <c r="C22" s="505">
        <v>12</v>
      </c>
      <c r="D22" s="1030"/>
      <c r="E22" s="1031"/>
      <c r="F22" s="1025" t="s">
        <v>852</v>
      </c>
      <c r="G22" s="1025"/>
      <c r="H22" s="1025"/>
      <c r="I22" s="506"/>
      <c r="J22" s="506"/>
      <c r="K22" s="506"/>
      <c r="L22" s="1025"/>
      <c r="M22" s="921"/>
      <c r="N22" s="466"/>
      <c r="O22" s="466"/>
      <c r="R22" s="1030"/>
      <c r="S22" s="1031"/>
      <c r="T22" s="1025" t="s">
        <v>1038</v>
      </c>
      <c r="U22" s="1025"/>
      <c r="V22" s="1025"/>
    </row>
    <row r="23" spans="1:22" ht="36.75" customHeight="1">
      <c r="A23" s="463"/>
      <c r="B23" s="463"/>
      <c r="C23" s="505">
        <v>13</v>
      </c>
      <c r="D23" s="1036" t="s">
        <v>853</v>
      </c>
      <c r="E23" s="1036"/>
      <c r="F23" s="1025" t="s">
        <v>853</v>
      </c>
      <c r="G23" s="1025"/>
      <c r="H23" s="1025"/>
      <c r="I23" s="506"/>
      <c r="J23" s="506"/>
      <c r="K23" s="506"/>
      <c r="L23" s="1025"/>
      <c r="M23" s="921"/>
      <c r="N23" s="466"/>
      <c r="O23" s="466"/>
      <c r="R23" s="1036" t="s">
        <v>853</v>
      </c>
      <c r="S23" s="1036"/>
      <c r="T23" s="1025" t="s">
        <v>1039</v>
      </c>
      <c r="U23" s="1025"/>
      <c r="V23" s="1025"/>
    </row>
    <row r="24" spans="1:22" ht="36.75" customHeight="1">
      <c r="A24" s="463"/>
      <c r="B24" s="463"/>
      <c r="C24" s="505">
        <v>14</v>
      </c>
      <c r="D24" s="1028" t="s">
        <v>856</v>
      </c>
      <c r="E24" s="1029"/>
      <c r="F24" s="1025"/>
      <c r="G24" s="1025"/>
      <c r="H24" s="1025"/>
      <c r="I24" s="506"/>
      <c r="J24" s="506"/>
      <c r="K24" s="506"/>
      <c r="L24" s="1025"/>
      <c r="M24" s="921"/>
      <c r="N24" s="466"/>
      <c r="O24" s="466"/>
    </row>
    <row r="25" spans="1:22" ht="36.75" customHeight="1">
      <c r="A25" s="463"/>
      <c r="B25" s="463"/>
      <c r="C25" s="505">
        <v>15</v>
      </c>
      <c r="D25" s="1032"/>
      <c r="E25" s="1033"/>
      <c r="F25" s="1025"/>
      <c r="G25" s="1025"/>
      <c r="H25" s="1025"/>
      <c r="I25" s="506"/>
      <c r="J25" s="506"/>
      <c r="K25" s="506"/>
      <c r="L25" s="1025"/>
      <c r="M25" s="921"/>
      <c r="N25" s="466"/>
      <c r="O25" s="466"/>
    </row>
    <row r="26" spans="1:22" ht="36.75" customHeight="1">
      <c r="A26" s="463"/>
      <c r="B26" s="463"/>
      <c r="C26" s="505">
        <v>16</v>
      </c>
      <c r="D26" s="1032"/>
      <c r="E26" s="1033"/>
      <c r="F26" s="1025"/>
      <c r="G26" s="1025"/>
      <c r="H26" s="1025"/>
      <c r="I26" s="506"/>
      <c r="J26" s="506"/>
      <c r="K26" s="506"/>
      <c r="L26" s="1025"/>
      <c r="M26" s="921"/>
      <c r="N26" s="466"/>
      <c r="O26" s="466"/>
    </row>
    <row r="27" spans="1:22" ht="36.75" customHeight="1">
      <c r="A27" s="463"/>
      <c r="B27" s="463"/>
      <c r="C27" s="505">
        <v>17</v>
      </c>
      <c r="D27" s="1032"/>
      <c r="E27" s="1033"/>
      <c r="F27" s="1025"/>
      <c r="G27" s="1025"/>
      <c r="H27" s="1025"/>
      <c r="I27" s="506"/>
      <c r="J27" s="506"/>
      <c r="K27" s="506"/>
      <c r="L27" s="1025"/>
      <c r="M27" s="921"/>
      <c r="N27" s="466"/>
      <c r="O27" s="466"/>
    </row>
    <row r="28" spans="1:22" ht="36.75" customHeight="1">
      <c r="A28" s="463"/>
      <c r="B28" s="463"/>
      <c r="C28" s="505">
        <v>18</v>
      </c>
      <c r="D28" s="1032"/>
      <c r="E28" s="1033"/>
      <c r="F28" s="1025"/>
      <c r="G28" s="1025"/>
      <c r="H28" s="1025"/>
      <c r="I28" s="506"/>
      <c r="J28" s="506"/>
      <c r="K28" s="506"/>
      <c r="L28" s="1025"/>
      <c r="M28" s="921"/>
      <c r="N28" s="466"/>
      <c r="O28" s="466"/>
    </row>
    <row r="29" spans="1:22" ht="36.75" customHeight="1">
      <c r="A29" s="463"/>
      <c r="B29" s="463"/>
      <c r="C29" s="505">
        <v>19</v>
      </c>
      <c r="D29" s="1032"/>
      <c r="E29" s="1033"/>
      <c r="F29" s="1025"/>
      <c r="G29" s="1025"/>
      <c r="H29" s="1025"/>
      <c r="I29" s="506"/>
      <c r="J29" s="506"/>
      <c r="K29" s="506"/>
      <c r="L29" s="1025"/>
      <c r="M29" s="921"/>
      <c r="N29" s="466"/>
      <c r="O29" s="466"/>
    </row>
    <row r="30" spans="1:22" ht="36.75" customHeight="1" thickBot="1">
      <c r="A30" s="463"/>
      <c r="B30" s="463"/>
      <c r="C30" s="507">
        <v>20</v>
      </c>
      <c r="D30" s="1034"/>
      <c r="E30" s="1035"/>
      <c r="F30" s="1026"/>
      <c r="G30" s="1026"/>
      <c r="H30" s="1026"/>
      <c r="I30" s="508"/>
      <c r="J30" s="508"/>
      <c r="K30" s="508"/>
      <c r="L30" s="1026"/>
      <c r="M30" s="1027"/>
      <c r="N30" s="466"/>
      <c r="O30" s="466"/>
    </row>
    <row r="31" spans="1:22" ht="22.5" customHeight="1">
      <c r="A31" s="463"/>
      <c r="B31" s="463"/>
      <c r="C31" s="481"/>
      <c r="D31" s="480"/>
      <c r="E31" s="480"/>
      <c r="F31" s="482"/>
      <c r="G31" s="482"/>
      <c r="H31" s="482"/>
      <c r="I31" s="482"/>
      <c r="J31" s="482"/>
      <c r="K31" s="481"/>
      <c r="L31" s="481"/>
      <c r="M31" s="483"/>
      <c r="N31" s="466"/>
      <c r="O31" s="466"/>
    </row>
    <row r="32" spans="1:22" ht="22.5" customHeight="1">
      <c r="A32" s="463"/>
      <c r="B32" s="463"/>
      <c r="C32" s="481"/>
      <c r="D32" s="480"/>
      <c r="E32" s="480"/>
      <c r="F32" s="482"/>
      <c r="G32" s="482"/>
      <c r="H32" s="482"/>
      <c r="I32" s="482"/>
      <c r="J32" s="482"/>
      <c r="K32" s="481"/>
      <c r="L32" s="481"/>
      <c r="M32" s="481"/>
      <c r="N32" s="466"/>
      <c r="O32" s="466"/>
    </row>
    <row r="33" spans="1:15" ht="22.5" customHeight="1">
      <c r="A33" s="463"/>
      <c r="B33" s="463"/>
      <c r="C33" s="481"/>
      <c r="D33" s="480"/>
      <c r="E33" s="480"/>
      <c r="F33" s="482"/>
      <c r="G33" s="482"/>
      <c r="H33" s="482"/>
      <c r="I33" s="482"/>
      <c r="J33" s="482"/>
      <c r="K33" s="481"/>
      <c r="L33" s="481"/>
      <c r="M33" s="481"/>
      <c r="N33" s="466"/>
      <c r="O33" s="466"/>
    </row>
    <row r="34" spans="1:15" ht="22.5" customHeight="1">
      <c r="A34" s="463"/>
      <c r="B34" s="463"/>
      <c r="C34" s="481"/>
      <c r="D34" s="480"/>
      <c r="E34" s="480"/>
      <c r="F34" s="482"/>
      <c r="G34" s="482"/>
      <c r="H34" s="482"/>
      <c r="I34" s="482"/>
      <c r="J34" s="482"/>
      <c r="K34" s="481"/>
      <c r="L34" s="481"/>
      <c r="M34" s="481"/>
      <c r="N34" s="466"/>
      <c r="O34" s="466"/>
    </row>
    <row r="35" spans="1:15" ht="15" thickBot="1">
      <c r="A35" s="463"/>
      <c r="B35" s="467"/>
      <c r="C35" s="468"/>
      <c r="D35" s="468"/>
      <c r="E35" s="468"/>
      <c r="F35" s="468"/>
      <c r="G35" s="468"/>
      <c r="H35" s="468"/>
      <c r="I35" s="469"/>
      <c r="J35" s="469"/>
      <c r="K35" s="468"/>
      <c r="L35" s="468"/>
      <c r="M35" s="468"/>
      <c r="N35" s="470"/>
      <c r="O35" s="466"/>
    </row>
    <row r="36" spans="1:15" ht="15" thickBot="1">
      <c r="A36" s="467"/>
      <c r="B36" s="468"/>
      <c r="C36" s="468"/>
      <c r="D36" s="468"/>
      <c r="E36" s="468"/>
      <c r="F36" s="468"/>
      <c r="G36" s="468"/>
      <c r="H36" s="468"/>
      <c r="I36" s="469"/>
      <c r="J36" s="469"/>
      <c r="K36" s="468"/>
      <c r="L36" s="468"/>
      <c r="M36" s="468"/>
      <c r="N36" s="468"/>
      <c r="O36" s="470"/>
    </row>
  </sheetData>
  <mergeCells count="74">
    <mergeCell ref="R23:S23"/>
    <mergeCell ref="T23:V23"/>
    <mergeCell ref="R20:S20"/>
    <mergeCell ref="T20:V20"/>
    <mergeCell ref="R21:S22"/>
    <mergeCell ref="T21:V21"/>
    <mergeCell ref="T22:V22"/>
    <mergeCell ref="R15:S16"/>
    <mergeCell ref="T15:V15"/>
    <mergeCell ref="T16:V16"/>
    <mergeCell ref="R17:S19"/>
    <mergeCell ref="T17:V17"/>
    <mergeCell ref="T18:V18"/>
    <mergeCell ref="T19:V19"/>
    <mergeCell ref="R11:S12"/>
    <mergeCell ref="T11:V11"/>
    <mergeCell ref="T12:V12"/>
    <mergeCell ref="R13:S14"/>
    <mergeCell ref="T13:V13"/>
    <mergeCell ref="T14:V14"/>
    <mergeCell ref="E3:K6"/>
    <mergeCell ref="L3:M6"/>
    <mergeCell ref="F13:H13"/>
    <mergeCell ref="F17:H17"/>
    <mergeCell ref="F18:H18"/>
    <mergeCell ref="D10:E10"/>
    <mergeCell ref="F10:H10"/>
    <mergeCell ref="L10:M10"/>
    <mergeCell ref="C9:M9"/>
    <mergeCell ref="F11:H11"/>
    <mergeCell ref="L14:M14"/>
    <mergeCell ref="L15:M15"/>
    <mergeCell ref="L16:M16"/>
    <mergeCell ref="L11:M11"/>
    <mergeCell ref="F12:H12"/>
    <mergeCell ref="L12:M12"/>
    <mergeCell ref="F19:H19"/>
    <mergeCell ref="F20:H20"/>
    <mergeCell ref="F14:H14"/>
    <mergeCell ref="F15:H15"/>
    <mergeCell ref="F16:H16"/>
    <mergeCell ref="F21:H21"/>
    <mergeCell ref="F22:H22"/>
    <mergeCell ref="F23:H23"/>
    <mergeCell ref="F24:H24"/>
    <mergeCell ref="F28:H28"/>
    <mergeCell ref="F29:H29"/>
    <mergeCell ref="F30:H30"/>
    <mergeCell ref="F25:H25"/>
    <mergeCell ref="F26:H26"/>
    <mergeCell ref="F27:H27"/>
    <mergeCell ref="L13:M13"/>
    <mergeCell ref="L20:M20"/>
    <mergeCell ref="L21:M21"/>
    <mergeCell ref="L22:M22"/>
    <mergeCell ref="L17:M17"/>
    <mergeCell ref="L18:M18"/>
    <mergeCell ref="L19:M19"/>
    <mergeCell ref="L29:M29"/>
    <mergeCell ref="L30:M30"/>
    <mergeCell ref="D11:E12"/>
    <mergeCell ref="D13:E14"/>
    <mergeCell ref="D15:E16"/>
    <mergeCell ref="D17:E19"/>
    <mergeCell ref="D21:E22"/>
    <mergeCell ref="D24:E30"/>
    <mergeCell ref="L26:M26"/>
    <mergeCell ref="L27:M27"/>
    <mergeCell ref="L28:M28"/>
    <mergeCell ref="D23:E23"/>
    <mergeCell ref="L23:M23"/>
    <mergeCell ref="L24:M24"/>
    <mergeCell ref="L25:M25"/>
    <mergeCell ref="D20:E2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72" orientation="portrait" r:id="rId1"/>
  <headerFooter alignWithMargins="0">
    <oddHeader>&amp;C&amp;A</oddHeader>
    <oddFooter>&amp;RPage&amp;Pof&amp;N</oddFooter>
  </headerFooter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D56"/>
  <sheetViews>
    <sheetView workbookViewId="0">
      <selection activeCell="B82" sqref="B82:AD107"/>
    </sheetView>
  </sheetViews>
  <sheetFormatPr defaultColWidth="9.109375" defaultRowHeight="15.6"/>
  <cols>
    <col min="1" max="8" width="3.109375" style="8" customWidth="1"/>
    <col min="9" max="22" width="3.33203125" style="8" customWidth="1"/>
    <col min="23" max="30" width="3.109375" style="8" customWidth="1"/>
    <col min="31" max="16384" width="9.109375" style="8"/>
  </cols>
  <sheetData>
    <row r="1" spans="1:30" ht="36.75" customHeight="1" thickBot="1">
      <c r="A1" s="1044"/>
      <c r="B1" s="1045"/>
      <c r="C1" s="1045"/>
      <c r="D1" s="1045"/>
      <c r="E1" s="1045"/>
      <c r="F1" s="1045"/>
      <c r="G1" s="1045"/>
      <c r="H1" s="1046"/>
      <c r="I1" s="1047" t="s">
        <v>7</v>
      </c>
      <c r="J1" s="1048"/>
      <c r="K1" s="1048"/>
      <c r="L1" s="1048"/>
      <c r="M1" s="1048"/>
      <c r="N1" s="1048"/>
      <c r="O1" s="1048"/>
      <c r="P1" s="1048"/>
      <c r="Q1" s="1048"/>
      <c r="R1" s="1048"/>
      <c r="S1" s="1048"/>
      <c r="T1" s="1048"/>
      <c r="U1" s="1048"/>
      <c r="V1" s="1049"/>
      <c r="W1" s="1047" t="s">
        <v>18</v>
      </c>
      <c r="X1" s="1048"/>
      <c r="Y1" s="1048"/>
      <c r="Z1" s="1048"/>
      <c r="AA1" s="1048"/>
      <c r="AB1" s="1048"/>
      <c r="AC1" s="1048"/>
      <c r="AD1" s="1049"/>
    </row>
    <row r="2" spans="1:30">
      <c r="A2" s="1050" t="s">
        <v>8</v>
      </c>
      <c r="B2" s="1051"/>
      <c r="C2" s="1051"/>
      <c r="D2" s="1051"/>
      <c r="E2" s="1051"/>
      <c r="F2" s="1051"/>
      <c r="G2" s="1051"/>
      <c r="H2" s="1052"/>
      <c r="I2" s="1053"/>
      <c r="J2" s="1054"/>
      <c r="K2" s="1054"/>
      <c r="L2" s="1054"/>
      <c r="M2" s="1054"/>
      <c r="N2" s="1054"/>
      <c r="O2" s="1054"/>
      <c r="P2" s="1054"/>
      <c r="Q2" s="1054"/>
      <c r="R2" s="1054"/>
      <c r="S2" s="1054"/>
      <c r="T2" s="1055" t="s">
        <v>9</v>
      </c>
      <c r="U2" s="1055"/>
      <c r="V2" s="1055"/>
      <c r="W2" s="1055"/>
      <c r="X2" s="1055"/>
      <c r="Y2" s="1056"/>
      <c r="Z2" s="1057"/>
      <c r="AA2" s="1057"/>
      <c r="AB2" s="1057"/>
      <c r="AC2" s="1057"/>
      <c r="AD2" s="1058"/>
    </row>
    <row r="3" spans="1:30">
      <c r="A3" s="1059" t="s">
        <v>52</v>
      </c>
      <c r="B3" s="1060"/>
      <c r="C3" s="1060"/>
      <c r="D3" s="1060"/>
      <c r="E3" s="1060"/>
      <c r="F3" s="1060"/>
      <c r="G3" s="1060"/>
      <c r="H3" s="1061"/>
      <c r="I3" s="1062"/>
      <c r="J3" s="1063"/>
      <c r="K3" s="1063"/>
      <c r="L3" s="1063"/>
      <c r="M3" s="1063"/>
      <c r="N3" s="1063"/>
      <c r="O3" s="1063"/>
      <c r="P3" s="1063"/>
      <c r="Q3" s="1063"/>
      <c r="R3" s="1063"/>
      <c r="S3" s="1064"/>
      <c r="T3" s="1065" t="s">
        <v>10</v>
      </c>
      <c r="U3" s="1065"/>
      <c r="V3" s="1065"/>
      <c r="W3" s="1065"/>
      <c r="X3" s="1065"/>
      <c r="Y3" s="1056"/>
      <c r="Z3" s="1057"/>
      <c r="AA3" s="1057"/>
      <c r="AB3" s="1057"/>
      <c r="AC3" s="1057"/>
      <c r="AD3" s="1058"/>
    </row>
    <row r="4" spans="1:30" ht="14.25" customHeight="1">
      <c r="A4" s="1059" t="s">
        <v>51</v>
      </c>
      <c r="B4" s="1060"/>
      <c r="C4" s="1060"/>
      <c r="D4" s="1060"/>
      <c r="E4" s="1060"/>
      <c r="F4" s="1060"/>
      <c r="G4" s="1060"/>
      <c r="H4" s="1061"/>
      <c r="I4" s="1066"/>
      <c r="J4" s="1067"/>
      <c r="K4" s="1067"/>
      <c r="L4" s="1067"/>
      <c r="M4" s="1067"/>
      <c r="N4" s="1067"/>
      <c r="O4" s="1067"/>
      <c r="P4" s="1067"/>
      <c r="Q4" s="1067"/>
      <c r="R4" s="1067"/>
      <c r="S4" s="1068"/>
      <c r="T4" s="1065" t="s">
        <v>50</v>
      </c>
      <c r="U4" s="1065"/>
      <c r="V4" s="1065"/>
      <c r="W4" s="1065"/>
      <c r="X4" s="1065"/>
      <c r="Y4" s="1056"/>
      <c r="Z4" s="1057"/>
      <c r="AA4" s="1057"/>
      <c r="AB4" s="1057"/>
      <c r="AC4" s="1057"/>
      <c r="AD4" s="1058"/>
    </row>
    <row r="5" spans="1:30">
      <c r="A5" s="1059" t="s">
        <v>49</v>
      </c>
      <c r="B5" s="1060"/>
      <c r="C5" s="1060"/>
      <c r="D5" s="1060"/>
      <c r="E5" s="1060"/>
      <c r="F5" s="1060"/>
      <c r="G5" s="1060"/>
      <c r="H5" s="1061"/>
      <c r="I5" s="1062"/>
      <c r="J5" s="1063"/>
      <c r="K5" s="1063"/>
      <c r="L5" s="1063"/>
      <c r="M5" s="1063"/>
      <c r="N5" s="1063"/>
      <c r="O5" s="1063"/>
      <c r="P5" s="1063"/>
      <c r="Q5" s="1063"/>
      <c r="R5" s="1063"/>
      <c r="S5" s="1064"/>
      <c r="T5" s="1065"/>
      <c r="U5" s="1065"/>
      <c r="V5" s="1065"/>
      <c r="W5" s="1065"/>
      <c r="X5" s="1065"/>
      <c r="Y5" s="1069"/>
      <c r="Z5" s="1070"/>
      <c r="AA5" s="1070"/>
      <c r="AB5" s="1070"/>
      <c r="AC5" s="1070"/>
      <c r="AD5" s="1071"/>
    </row>
    <row r="6" spans="1:30">
      <c r="A6" s="1072" t="s">
        <v>48</v>
      </c>
      <c r="B6" s="1073"/>
      <c r="C6" s="1073"/>
      <c r="D6" s="1073"/>
      <c r="E6" s="1073"/>
      <c r="F6" s="1073"/>
      <c r="G6" s="1073"/>
      <c r="H6" s="1074"/>
      <c r="I6" s="1075"/>
      <c r="J6" s="1076"/>
      <c r="K6" s="1076"/>
      <c r="L6" s="1076"/>
      <c r="M6" s="1076"/>
      <c r="N6" s="1076"/>
      <c r="O6" s="1076"/>
      <c r="P6" s="1076"/>
      <c r="Q6" s="1076"/>
      <c r="R6" s="1076"/>
      <c r="S6" s="1077"/>
      <c r="T6" s="1078" t="s">
        <v>47</v>
      </c>
      <c r="U6" s="1078"/>
      <c r="V6" s="1078"/>
      <c r="W6" s="1078"/>
      <c r="X6" s="1078"/>
      <c r="Y6" s="1079"/>
      <c r="Z6" s="1080"/>
      <c r="AA6" s="1080"/>
      <c r="AB6" s="1080"/>
      <c r="AC6" s="1080"/>
      <c r="AD6" s="1081"/>
    </row>
    <row r="7" spans="1:30" ht="16.2" thickBot="1">
      <c r="A7" s="1085" t="s">
        <v>11</v>
      </c>
      <c r="B7" s="1086"/>
      <c r="C7" s="1086"/>
      <c r="D7" s="1086"/>
      <c r="E7" s="1086"/>
      <c r="F7" s="1086"/>
      <c r="G7" s="1086"/>
      <c r="H7" s="1087"/>
      <c r="I7" s="1088" t="e">
        <f>#REF!</f>
        <v>#REF!</v>
      </c>
      <c r="J7" s="1089"/>
      <c r="K7" s="1089"/>
      <c r="L7" s="1089"/>
      <c r="M7" s="1089"/>
      <c r="N7" s="1089"/>
      <c r="O7" s="1089"/>
      <c r="P7" s="1089"/>
      <c r="Q7" s="1089"/>
      <c r="R7" s="1089"/>
      <c r="S7" s="1089"/>
      <c r="T7" s="1089"/>
      <c r="U7" s="1089"/>
      <c r="V7" s="1089"/>
      <c r="W7" s="1089"/>
      <c r="X7" s="1089"/>
      <c r="Y7" s="1089"/>
      <c r="Z7" s="1089"/>
      <c r="AA7" s="1089"/>
      <c r="AB7" s="1089"/>
      <c r="AC7" s="1089"/>
      <c r="AD7" s="1090"/>
    </row>
    <row r="8" spans="1:30" ht="16.2" thickBot="1">
      <c r="K8" s="173" t="s">
        <v>0</v>
      </c>
    </row>
    <row r="9" spans="1:30" ht="16.2" thickBot="1">
      <c r="A9" s="12" t="s">
        <v>46</v>
      </c>
      <c r="B9" s="11"/>
      <c r="C9" s="11" t="s">
        <v>0</v>
      </c>
      <c r="D9" s="11"/>
      <c r="E9" s="11" t="s">
        <v>0</v>
      </c>
      <c r="F9" s="11"/>
      <c r="G9" s="11"/>
      <c r="H9" s="11"/>
      <c r="I9" s="11"/>
      <c r="J9" s="11"/>
      <c r="K9" s="11"/>
      <c r="L9" s="11"/>
      <c r="M9" s="11"/>
      <c r="N9" s="11"/>
      <c r="O9" s="11"/>
      <c r="P9" s="11"/>
      <c r="Q9" s="11"/>
      <c r="R9" s="11"/>
      <c r="S9" s="11"/>
      <c r="T9" s="11"/>
      <c r="U9" s="11"/>
      <c r="V9" s="11"/>
      <c r="W9" s="11"/>
      <c r="X9" s="11"/>
      <c r="Y9" s="11"/>
      <c r="Z9" s="11"/>
      <c r="AA9" s="11"/>
      <c r="AB9" s="11"/>
      <c r="AC9" s="11"/>
      <c r="AD9" s="11"/>
    </row>
    <row r="10" spans="1:30">
      <c r="A10" s="10"/>
      <c r="B10" s="10"/>
      <c r="C10" s="10" t="s">
        <v>0</v>
      </c>
      <c r="D10" s="10"/>
      <c r="E10" s="10"/>
      <c r="F10" s="10"/>
      <c r="G10" s="10"/>
      <c r="H10" s="10"/>
      <c r="I10" s="10"/>
      <c r="J10" s="10"/>
      <c r="K10" s="10"/>
      <c r="L10" s="10"/>
      <c r="M10" s="10"/>
      <c r="N10" s="10"/>
      <c r="O10" s="10"/>
      <c r="P10" s="10"/>
      <c r="Q10" s="10"/>
      <c r="R10" s="10"/>
      <c r="S10" s="10"/>
      <c r="T10" s="10"/>
      <c r="U10" s="10"/>
      <c r="V10" s="10"/>
      <c r="W10" s="10"/>
      <c r="X10" s="10"/>
      <c r="Y10" s="10"/>
      <c r="Z10" s="10"/>
      <c r="AA10" s="10"/>
      <c r="AB10" s="10"/>
    </row>
    <row r="11" spans="1:30" ht="24.75" customHeight="1">
      <c r="A11" s="1082" t="s">
        <v>45</v>
      </c>
      <c r="B11" s="1083"/>
      <c r="C11" s="1083"/>
      <c r="D11" s="1083"/>
      <c r="E11" s="1083"/>
      <c r="F11" s="1083"/>
      <c r="G11" s="1083"/>
      <c r="H11" s="1083"/>
      <c r="I11" s="1083"/>
      <c r="J11" s="1083"/>
      <c r="K11" s="1083"/>
      <c r="L11" s="1083"/>
      <c r="M11" s="1083"/>
      <c r="N11" s="1083"/>
      <c r="O11" s="1083"/>
      <c r="P11" s="1083"/>
      <c r="Q11" s="1083"/>
      <c r="R11" s="1083"/>
      <c r="S11" s="1083"/>
      <c r="T11" s="1083"/>
      <c r="U11" s="1083"/>
      <c r="V11" s="1083"/>
      <c r="W11" s="1084"/>
      <c r="X11" s="1066" t="s">
        <v>15</v>
      </c>
      <c r="Y11" s="1067"/>
      <c r="Z11" s="1067"/>
      <c r="AA11" s="1067"/>
      <c r="AB11" s="1067"/>
      <c r="AC11" s="1067"/>
      <c r="AD11" s="1068"/>
    </row>
    <row r="12" spans="1:30" ht="24.75" customHeight="1">
      <c r="A12" s="1082" t="s">
        <v>44</v>
      </c>
      <c r="B12" s="1083"/>
      <c r="C12" s="1083"/>
      <c r="D12" s="1083"/>
      <c r="E12" s="1083"/>
      <c r="F12" s="1083"/>
      <c r="G12" s="1083"/>
      <c r="H12" s="1083"/>
      <c r="I12" s="1083"/>
      <c r="J12" s="1083"/>
      <c r="K12" s="1083"/>
      <c r="L12" s="1083"/>
      <c r="M12" s="1083"/>
      <c r="N12" s="1083"/>
      <c r="O12" s="1083"/>
      <c r="P12" s="1083"/>
      <c r="Q12" s="1083"/>
      <c r="R12" s="1083"/>
      <c r="S12" s="1083"/>
      <c r="T12" s="1083"/>
      <c r="U12" s="1083"/>
      <c r="V12" s="1083"/>
      <c r="W12" s="1084"/>
      <c r="X12" s="1066" t="s">
        <v>43</v>
      </c>
      <c r="Y12" s="1067"/>
      <c r="Z12" s="1067"/>
      <c r="AA12" s="1067"/>
      <c r="AB12" s="1067"/>
      <c r="AC12" s="1067"/>
      <c r="AD12" s="1068"/>
    </row>
    <row r="13" spans="1:30" ht="24.75" customHeight="1">
      <c r="A13" s="1082" t="s">
        <v>42</v>
      </c>
      <c r="B13" s="1083"/>
      <c r="C13" s="1083"/>
      <c r="D13" s="1083"/>
      <c r="E13" s="1083"/>
      <c r="F13" s="1083"/>
      <c r="G13" s="1083"/>
      <c r="H13" s="1083"/>
      <c r="I13" s="1083"/>
      <c r="J13" s="1083"/>
      <c r="K13" s="1083"/>
      <c r="L13" s="1083"/>
      <c r="M13" s="1083"/>
      <c r="N13" s="1083"/>
      <c r="O13" s="1083"/>
      <c r="P13" s="1083"/>
      <c r="Q13" s="1083"/>
      <c r="R13" s="1083"/>
      <c r="S13" s="1083"/>
      <c r="T13" s="1083"/>
      <c r="U13" s="1083"/>
      <c r="V13" s="1083"/>
      <c r="W13" s="1084"/>
      <c r="X13" s="1066">
        <v>2</v>
      </c>
      <c r="Y13" s="1067"/>
      <c r="Z13" s="1067"/>
      <c r="AA13" s="1067"/>
      <c r="AB13" s="1067"/>
      <c r="AC13" s="1067"/>
      <c r="AD13" s="1068"/>
    </row>
    <row r="14" spans="1:30" ht="24.75" customHeight="1">
      <c r="A14" s="1082" t="s">
        <v>41</v>
      </c>
      <c r="B14" s="1083"/>
      <c r="C14" s="1083"/>
      <c r="D14" s="1083"/>
      <c r="E14" s="1083"/>
      <c r="F14" s="1083"/>
      <c r="G14" s="1083"/>
      <c r="H14" s="1083"/>
      <c r="I14" s="1083"/>
      <c r="J14" s="1083"/>
      <c r="K14" s="1083"/>
      <c r="L14" s="1083"/>
      <c r="M14" s="1083"/>
      <c r="N14" s="1083"/>
      <c r="O14" s="1083"/>
      <c r="P14" s="1083"/>
      <c r="Q14" s="1083"/>
      <c r="R14" s="1083"/>
      <c r="S14" s="1083"/>
      <c r="T14" s="1083"/>
      <c r="U14" s="1083"/>
      <c r="V14" s="1083"/>
      <c r="W14" s="1084"/>
      <c r="X14" s="1066">
        <v>5</v>
      </c>
      <c r="Y14" s="1067"/>
      <c r="Z14" s="1067"/>
      <c r="AA14" s="1067"/>
      <c r="AB14" s="1067"/>
      <c r="AC14" s="1067"/>
      <c r="AD14" s="1068"/>
    </row>
    <row r="15" spans="1:30" ht="24.75" customHeight="1">
      <c r="A15" s="1082" t="s">
        <v>40</v>
      </c>
      <c r="B15" s="1083"/>
      <c r="C15" s="1083"/>
      <c r="D15" s="1083"/>
      <c r="E15" s="1083"/>
      <c r="F15" s="1083"/>
      <c r="G15" s="1083"/>
      <c r="H15" s="1083"/>
      <c r="I15" s="1083"/>
      <c r="J15" s="1083"/>
      <c r="K15" s="1083"/>
      <c r="L15" s="1083"/>
      <c r="M15" s="1083"/>
      <c r="N15" s="1083"/>
      <c r="O15" s="1083"/>
      <c r="P15" s="1083"/>
      <c r="Q15" s="1083"/>
      <c r="R15" s="1083"/>
      <c r="S15" s="1083"/>
      <c r="T15" s="1083"/>
      <c r="U15" s="1083"/>
      <c r="V15" s="1083"/>
      <c r="W15" s="1084"/>
      <c r="X15" s="1066" t="s">
        <v>39</v>
      </c>
      <c r="Y15" s="1067"/>
      <c r="Z15" s="1067"/>
      <c r="AA15" s="1067"/>
      <c r="AB15" s="1067"/>
      <c r="AC15" s="1067"/>
      <c r="AD15" s="1068"/>
    </row>
    <row r="16" spans="1:30" ht="24.75" customHeight="1">
      <c r="A16" s="1082" t="s">
        <v>38</v>
      </c>
      <c r="B16" s="1083"/>
      <c r="C16" s="1083"/>
      <c r="D16" s="1083"/>
      <c r="E16" s="1083"/>
      <c r="F16" s="1083"/>
      <c r="G16" s="1083"/>
      <c r="H16" s="1083"/>
      <c r="I16" s="1083"/>
      <c r="J16" s="1083"/>
      <c r="K16" s="1083"/>
      <c r="L16" s="1083"/>
      <c r="M16" s="1083"/>
      <c r="N16" s="1083"/>
      <c r="O16" s="1083"/>
      <c r="P16" s="1083"/>
      <c r="Q16" s="1083"/>
      <c r="R16" s="1083"/>
      <c r="S16" s="1083"/>
      <c r="T16" s="1083"/>
      <c r="U16" s="1083"/>
      <c r="V16" s="1083"/>
      <c r="W16" s="1084"/>
      <c r="X16" s="1066" t="s">
        <v>37</v>
      </c>
      <c r="Y16" s="1067"/>
      <c r="Z16" s="1067"/>
      <c r="AA16" s="1067"/>
      <c r="AB16" s="1067"/>
      <c r="AC16" s="1067"/>
      <c r="AD16" s="1068"/>
    </row>
    <row r="17" spans="1:30" ht="24.75" customHeight="1">
      <c r="A17" s="1082" t="s">
        <v>36</v>
      </c>
      <c r="B17" s="1083"/>
      <c r="C17" s="1083"/>
      <c r="D17" s="1083"/>
      <c r="E17" s="1083"/>
      <c r="F17" s="1083"/>
      <c r="G17" s="1083"/>
      <c r="H17" s="1083"/>
      <c r="I17" s="1083"/>
      <c r="J17" s="1083"/>
      <c r="K17" s="1083"/>
      <c r="L17" s="1083"/>
      <c r="M17" s="1083"/>
      <c r="N17" s="1083"/>
      <c r="O17" s="1083"/>
      <c r="P17" s="1083"/>
      <c r="Q17" s="1083"/>
      <c r="R17" s="1083"/>
      <c r="S17" s="1083"/>
      <c r="T17" s="1083"/>
      <c r="U17" s="1083"/>
      <c r="V17" s="1083"/>
      <c r="W17" s="1084"/>
      <c r="X17" s="1066" t="s">
        <v>15</v>
      </c>
      <c r="Y17" s="1067"/>
      <c r="Z17" s="1067"/>
      <c r="AA17" s="1067"/>
      <c r="AB17" s="1067"/>
      <c r="AC17" s="1067"/>
      <c r="AD17" s="1068"/>
    </row>
    <row r="18" spans="1:30" ht="24.75" customHeight="1">
      <c r="A18" s="1082" t="s">
        <v>35</v>
      </c>
      <c r="B18" s="1083"/>
      <c r="C18" s="1083"/>
      <c r="D18" s="1083"/>
      <c r="E18" s="1083"/>
      <c r="F18" s="1083"/>
      <c r="G18" s="1083"/>
      <c r="H18" s="1083"/>
      <c r="I18" s="1083"/>
      <c r="J18" s="1083"/>
      <c r="K18" s="1083"/>
      <c r="L18" s="1083"/>
      <c r="M18" s="1083"/>
      <c r="N18" s="1083"/>
      <c r="O18" s="1083"/>
      <c r="P18" s="1083"/>
      <c r="Q18" s="1083"/>
      <c r="R18" s="1083"/>
      <c r="S18" s="1083"/>
      <c r="T18" s="1083"/>
      <c r="U18" s="1083"/>
      <c r="V18" s="1083"/>
      <c r="W18" s="1084"/>
      <c r="X18" s="1066" t="s">
        <v>34</v>
      </c>
      <c r="Y18" s="1067"/>
      <c r="Z18" s="1067"/>
      <c r="AA18" s="1067"/>
      <c r="AB18" s="1067"/>
      <c r="AC18" s="1067"/>
      <c r="AD18" s="1068"/>
    </row>
    <row r="19" spans="1:30" ht="24.75" customHeight="1">
      <c r="A19" s="1082" t="s">
        <v>33</v>
      </c>
      <c r="B19" s="1083"/>
      <c r="C19" s="1083"/>
      <c r="D19" s="1083"/>
      <c r="E19" s="1083"/>
      <c r="F19" s="1083"/>
      <c r="G19" s="1083"/>
      <c r="H19" s="1083"/>
      <c r="I19" s="1083"/>
      <c r="J19" s="1083"/>
      <c r="K19" s="1083"/>
      <c r="L19" s="1083"/>
      <c r="M19" s="1083"/>
      <c r="N19" s="1083"/>
      <c r="O19" s="1083"/>
      <c r="P19" s="1083"/>
      <c r="Q19" s="1083"/>
      <c r="R19" s="1083"/>
      <c r="S19" s="1083"/>
      <c r="T19" s="1083"/>
      <c r="U19" s="1083"/>
      <c r="V19" s="1083"/>
      <c r="W19" s="1084"/>
      <c r="X19" s="1066">
        <v>10</v>
      </c>
      <c r="Y19" s="1067"/>
      <c r="Z19" s="1067"/>
      <c r="AA19" s="1067"/>
      <c r="AB19" s="1067"/>
      <c r="AC19" s="1067"/>
      <c r="AD19" s="1068"/>
    </row>
    <row r="20" spans="1:30" ht="24.75" customHeight="1">
      <c r="A20" s="1082" t="s">
        <v>32</v>
      </c>
      <c r="B20" s="1083"/>
      <c r="C20" s="1083"/>
      <c r="D20" s="1083"/>
      <c r="E20" s="1083"/>
      <c r="F20" s="1083"/>
      <c r="G20" s="1083"/>
      <c r="H20" s="1083"/>
      <c r="I20" s="1083"/>
      <c r="J20" s="1083"/>
      <c r="K20" s="1083"/>
      <c r="L20" s="1083"/>
      <c r="M20" s="1083"/>
      <c r="N20" s="1083"/>
      <c r="O20" s="1083"/>
      <c r="P20" s="1083"/>
      <c r="Q20" s="1083"/>
      <c r="R20" s="1083"/>
      <c r="S20" s="1083"/>
      <c r="T20" s="1083"/>
      <c r="U20" s="1083"/>
      <c r="V20" s="1083"/>
      <c r="W20" s="1084"/>
      <c r="X20" s="1066" t="s">
        <v>31</v>
      </c>
      <c r="Y20" s="1067"/>
      <c r="Z20" s="1067"/>
      <c r="AA20" s="1067"/>
      <c r="AB20" s="1067"/>
      <c r="AC20" s="1067"/>
      <c r="AD20" s="1068"/>
    </row>
    <row r="21" spans="1:30" ht="24.75" customHeight="1">
      <c r="A21" s="1082" t="s">
        <v>30</v>
      </c>
      <c r="B21" s="1083"/>
      <c r="C21" s="1083"/>
      <c r="D21" s="1083"/>
      <c r="E21" s="1083"/>
      <c r="F21" s="1083"/>
      <c r="G21" s="1083"/>
      <c r="H21" s="1083"/>
      <c r="I21" s="1083"/>
      <c r="J21" s="1083"/>
      <c r="K21" s="1083"/>
      <c r="L21" s="1083"/>
      <c r="M21" s="1083"/>
      <c r="N21" s="1083"/>
      <c r="O21" s="1083"/>
      <c r="P21" s="1083"/>
      <c r="Q21" s="1083"/>
      <c r="R21" s="1083"/>
      <c r="S21" s="1083"/>
      <c r="T21" s="1083"/>
      <c r="U21" s="1083"/>
      <c r="V21" s="1083"/>
      <c r="W21" s="1084"/>
      <c r="X21" s="1066" t="s">
        <v>1</v>
      </c>
      <c r="Y21" s="1067"/>
      <c r="Z21" s="1067"/>
      <c r="AA21" s="1067"/>
      <c r="AB21" s="1067"/>
      <c r="AC21" s="1067"/>
      <c r="AD21" s="1068"/>
    </row>
    <row r="22" spans="1:30" ht="24.75" customHeight="1">
      <c r="A22" s="1082" t="s">
        <v>29</v>
      </c>
      <c r="B22" s="1083"/>
      <c r="C22" s="1083"/>
      <c r="D22" s="1083"/>
      <c r="E22" s="1083"/>
      <c r="F22" s="1083"/>
      <c r="G22" s="1083"/>
      <c r="H22" s="1083"/>
      <c r="I22" s="1083"/>
      <c r="J22" s="1083"/>
      <c r="K22" s="1083"/>
      <c r="L22" s="1083"/>
      <c r="M22" s="1083"/>
      <c r="N22" s="1083"/>
      <c r="O22" s="1083"/>
      <c r="P22" s="1083"/>
      <c r="Q22" s="1083"/>
      <c r="R22" s="1083"/>
      <c r="S22" s="1083"/>
      <c r="T22" s="1083"/>
      <c r="U22" s="1083"/>
      <c r="V22" s="1083"/>
      <c r="W22" s="1084"/>
      <c r="X22" s="1066" t="s">
        <v>15</v>
      </c>
      <c r="Y22" s="1067"/>
      <c r="Z22" s="1067"/>
      <c r="AA22" s="1067"/>
      <c r="AB22" s="1067"/>
      <c r="AC22" s="1067"/>
      <c r="AD22" s="1068"/>
    </row>
    <row r="23" spans="1:30" ht="24.75" customHeight="1">
      <c r="A23" s="1082" t="s">
        <v>28</v>
      </c>
      <c r="B23" s="1083"/>
      <c r="C23" s="1083"/>
      <c r="D23" s="1083"/>
      <c r="E23" s="1083"/>
      <c r="F23" s="1083"/>
      <c r="G23" s="1083"/>
      <c r="H23" s="1083"/>
      <c r="I23" s="1083"/>
      <c r="J23" s="1083"/>
      <c r="K23" s="1083"/>
      <c r="L23" s="1083"/>
      <c r="M23" s="1083"/>
      <c r="N23" s="1083"/>
      <c r="O23" s="1083"/>
      <c r="P23" s="1083"/>
      <c r="Q23" s="1083"/>
      <c r="R23" s="1083"/>
      <c r="S23" s="1083"/>
      <c r="T23" s="1083"/>
      <c r="U23" s="1083"/>
      <c r="V23" s="1083"/>
      <c r="W23" s="1084"/>
      <c r="X23" s="1066">
        <v>10</v>
      </c>
      <c r="Y23" s="1067"/>
      <c r="Z23" s="1067"/>
      <c r="AA23" s="1067"/>
      <c r="AB23" s="1067"/>
      <c r="AC23" s="1067"/>
      <c r="AD23" s="1068"/>
    </row>
    <row r="24" spans="1:30" ht="24.75" customHeight="1">
      <c r="A24" s="1096" t="s">
        <v>27</v>
      </c>
      <c r="B24" s="1097"/>
      <c r="C24" s="1097"/>
      <c r="D24" s="1097"/>
      <c r="E24" s="1097"/>
      <c r="F24" s="1097"/>
      <c r="G24" s="1097"/>
      <c r="H24" s="1097"/>
      <c r="I24" s="1097"/>
      <c r="J24" s="1097"/>
      <c r="K24" s="1097"/>
      <c r="L24" s="1097"/>
      <c r="M24" s="1097"/>
      <c r="N24" s="1097"/>
      <c r="O24" s="1097"/>
      <c r="P24" s="1097"/>
      <c r="Q24" s="1097"/>
      <c r="R24" s="1097"/>
      <c r="S24" s="1097"/>
      <c r="T24" s="1097"/>
      <c r="U24" s="1097"/>
      <c r="V24" s="1097"/>
      <c r="W24" s="1098"/>
      <c r="X24" s="1096"/>
      <c r="Y24" s="1097"/>
      <c r="Z24" s="1097"/>
      <c r="AA24" s="1097"/>
      <c r="AB24" s="1097"/>
      <c r="AC24" s="1097"/>
      <c r="AD24" s="1098"/>
    </row>
    <row r="25" spans="1:30">
      <c r="A25" s="1082"/>
      <c r="B25" s="1083"/>
      <c r="C25" s="1083"/>
      <c r="D25" s="1083"/>
      <c r="E25" s="1083"/>
      <c r="F25" s="1083"/>
      <c r="G25" s="1083"/>
      <c r="H25" s="1083"/>
      <c r="I25" s="1083"/>
      <c r="J25" s="1083"/>
      <c r="K25" s="1083"/>
      <c r="L25" s="1083"/>
      <c r="M25" s="1083"/>
      <c r="N25" s="1083"/>
      <c r="O25" s="1083"/>
      <c r="P25" s="1083"/>
      <c r="Q25" s="1083"/>
      <c r="R25" s="1083"/>
      <c r="S25" s="1083"/>
      <c r="T25" s="1083"/>
      <c r="U25" s="1083"/>
      <c r="V25" s="1083"/>
      <c r="W25" s="1084"/>
      <c r="X25" s="1082"/>
      <c r="Y25" s="1083"/>
      <c r="Z25" s="1083"/>
      <c r="AA25" s="1083"/>
      <c r="AB25" s="1083"/>
      <c r="AC25" s="1083"/>
      <c r="AD25" s="1084"/>
    </row>
    <row r="26" spans="1:30">
      <c r="A26" s="1082"/>
      <c r="B26" s="1083"/>
      <c r="C26" s="1083"/>
      <c r="D26" s="1083"/>
      <c r="E26" s="1083"/>
      <c r="F26" s="1083"/>
      <c r="G26" s="1083"/>
      <c r="H26" s="1083"/>
      <c r="I26" s="1083"/>
      <c r="J26" s="1083"/>
      <c r="K26" s="1083"/>
      <c r="L26" s="1083"/>
      <c r="M26" s="1083"/>
      <c r="N26" s="1083"/>
      <c r="O26" s="1083"/>
      <c r="P26" s="1083"/>
      <c r="Q26" s="1083"/>
      <c r="R26" s="1083"/>
      <c r="S26" s="1083"/>
      <c r="T26" s="1083"/>
      <c r="U26" s="1083"/>
      <c r="V26" s="1083"/>
      <c r="W26" s="1084"/>
      <c r="X26" s="1082"/>
      <c r="Y26" s="1083"/>
      <c r="Z26" s="1083"/>
      <c r="AA26" s="1083"/>
      <c r="AB26" s="1083"/>
      <c r="AC26" s="1083"/>
      <c r="AD26" s="1084"/>
    </row>
    <row r="27" spans="1:30" ht="16.2" thickBot="1">
      <c r="A27" s="1082"/>
      <c r="B27" s="1083"/>
      <c r="C27" s="1083"/>
      <c r="D27" s="1083"/>
      <c r="E27" s="1083"/>
      <c r="F27" s="1083"/>
      <c r="G27" s="1083"/>
      <c r="H27" s="1083"/>
      <c r="I27" s="1083"/>
      <c r="J27" s="1083"/>
      <c r="K27" s="1083"/>
      <c r="L27" s="1083"/>
      <c r="M27" s="1083"/>
      <c r="N27" s="1083"/>
      <c r="O27" s="1083"/>
      <c r="P27" s="1083"/>
      <c r="Q27" s="1083"/>
      <c r="R27" s="1083"/>
      <c r="S27" s="1083"/>
      <c r="T27" s="1083"/>
      <c r="U27" s="1083"/>
      <c r="V27" s="1083"/>
      <c r="W27" s="1084"/>
      <c r="X27" s="1082"/>
      <c r="Y27" s="1083"/>
      <c r="Z27" s="1083"/>
      <c r="AA27" s="1083"/>
      <c r="AB27" s="1083"/>
      <c r="AC27" s="1083"/>
      <c r="AD27" s="1084"/>
    </row>
    <row r="28" spans="1:30" ht="16.2" thickBot="1">
      <c r="A28" s="9" t="s">
        <v>26</v>
      </c>
      <c r="B28" s="6"/>
      <c r="C28" s="6"/>
      <c r="D28" s="6"/>
      <c r="E28" s="6"/>
      <c r="F28" s="6"/>
      <c r="G28" s="6"/>
      <c r="H28" s="6"/>
      <c r="I28" s="6"/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6"/>
      <c r="W28" s="6"/>
      <c r="X28" s="6"/>
      <c r="Y28" s="6"/>
      <c r="Z28" s="6"/>
      <c r="AA28" s="6"/>
      <c r="AB28" s="6"/>
      <c r="AC28" s="6"/>
      <c r="AD28" s="6"/>
    </row>
    <row r="29" spans="1:30" ht="27" customHeight="1">
      <c r="A29" s="1094" t="s">
        <v>12</v>
      </c>
      <c r="B29" s="1094"/>
      <c r="C29" s="1094" t="s">
        <v>25</v>
      </c>
      <c r="D29" s="1094"/>
      <c r="E29" s="1094"/>
      <c r="F29" s="1094"/>
      <c r="G29" s="1094"/>
      <c r="H29" s="1092" t="s">
        <v>24</v>
      </c>
      <c r="I29" s="1093"/>
      <c r="J29" s="1093"/>
      <c r="K29" s="1094" t="s">
        <v>23</v>
      </c>
      <c r="L29" s="1094"/>
      <c r="M29" s="1094"/>
      <c r="N29" s="1092" t="s">
        <v>22</v>
      </c>
      <c r="O29" s="1093"/>
      <c r="P29" s="1093"/>
      <c r="Q29" s="1093"/>
      <c r="R29" s="1092" t="s">
        <v>21</v>
      </c>
      <c r="S29" s="1093"/>
      <c r="T29" s="1093"/>
      <c r="U29" s="1092" t="s">
        <v>20</v>
      </c>
      <c r="V29" s="1093"/>
      <c r="W29" s="1093"/>
      <c r="X29" s="1082" t="s">
        <v>13</v>
      </c>
      <c r="Y29" s="1083"/>
      <c r="Z29" s="1083"/>
      <c r="AA29" s="1083"/>
      <c r="AB29" s="1083"/>
      <c r="AC29" s="1083"/>
      <c r="AD29" s="1084"/>
    </row>
    <row r="30" spans="1:30">
      <c r="A30" s="1094">
        <v>1</v>
      </c>
      <c r="B30" s="1094"/>
      <c r="C30" s="1094"/>
      <c r="D30" s="1094"/>
      <c r="E30" s="1094"/>
      <c r="F30" s="1094"/>
      <c r="G30" s="1094"/>
      <c r="H30" s="1066"/>
      <c r="I30" s="1067"/>
      <c r="J30" s="1067"/>
      <c r="K30" s="1095"/>
      <c r="L30" s="1095"/>
      <c r="M30" s="1095"/>
      <c r="N30" s="1066"/>
      <c r="O30" s="1067"/>
      <c r="P30" s="1067"/>
      <c r="Q30" s="1067"/>
      <c r="R30" s="1091"/>
      <c r="S30" s="1091"/>
      <c r="T30" s="1091"/>
      <c r="U30" s="1091"/>
      <c r="V30" s="1091"/>
      <c r="W30" s="1091"/>
      <c r="X30" s="1082"/>
      <c r="Y30" s="1083"/>
      <c r="Z30" s="1083"/>
      <c r="AA30" s="1083"/>
      <c r="AB30" s="1083"/>
      <c r="AC30" s="1083"/>
      <c r="AD30" s="1084"/>
    </row>
    <row r="31" spans="1:30">
      <c r="A31" s="1094">
        <v>2</v>
      </c>
      <c r="B31" s="1094"/>
      <c r="C31" s="1094"/>
      <c r="D31" s="1094"/>
      <c r="E31" s="1094"/>
      <c r="F31" s="1094"/>
      <c r="G31" s="1094"/>
      <c r="H31" s="1066"/>
      <c r="I31" s="1067"/>
      <c r="J31" s="1067"/>
      <c r="K31" s="1095"/>
      <c r="L31" s="1095"/>
      <c r="M31" s="1095"/>
      <c r="N31" s="1066"/>
      <c r="O31" s="1067"/>
      <c r="P31" s="1067"/>
      <c r="Q31" s="1067"/>
      <c r="R31" s="1091"/>
      <c r="S31" s="1091"/>
      <c r="T31" s="1091"/>
      <c r="U31" s="1091"/>
      <c r="V31" s="1091"/>
      <c r="W31" s="1091"/>
      <c r="X31" s="1082"/>
      <c r="Y31" s="1083"/>
      <c r="Z31" s="1083"/>
      <c r="AA31" s="1083"/>
      <c r="AB31" s="1083"/>
      <c r="AC31" s="1083"/>
      <c r="AD31" s="1084"/>
    </row>
    <row r="32" spans="1:30">
      <c r="A32" s="1094">
        <v>3</v>
      </c>
      <c r="B32" s="1094"/>
      <c r="C32" s="1094"/>
      <c r="D32" s="1094"/>
      <c r="E32" s="1094"/>
      <c r="F32" s="1094"/>
      <c r="G32" s="1094"/>
      <c r="H32" s="1066"/>
      <c r="I32" s="1067"/>
      <c r="J32" s="1067"/>
      <c r="K32" s="1095"/>
      <c r="L32" s="1095"/>
      <c r="M32" s="1095"/>
      <c r="N32" s="1066"/>
      <c r="O32" s="1067"/>
      <c r="P32" s="1067"/>
      <c r="Q32" s="1067"/>
      <c r="R32" s="1091"/>
      <c r="S32" s="1091"/>
      <c r="T32" s="1091"/>
      <c r="U32" s="1091"/>
      <c r="V32" s="1091"/>
      <c r="W32" s="1091"/>
      <c r="X32" s="1082"/>
      <c r="Y32" s="1083"/>
      <c r="Z32" s="1083"/>
      <c r="AA32" s="1083"/>
      <c r="AB32" s="1083"/>
      <c r="AC32" s="1083"/>
      <c r="AD32" s="1084"/>
    </row>
    <row r="33" spans="1:30" ht="16.2" thickBot="1"/>
    <row r="34" spans="1:30" ht="16.2" thickBot="1">
      <c r="A34" s="4"/>
      <c r="B34" s="7" t="s">
        <v>19</v>
      </c>
      <c r="C34" s="7"/>
      <c r="D34" s="7"/>
      <c r="E34" s="7"/>
      <c r="F34" s="7"/>
      <c r="G34" s="7"/>
      <c r="H34" s="7"/>
      <c r="I34" s="7"/>
      <c r="J34" s="7"/>
      <c r="K34" s="7"/>
      <c r="L34" s="7"/>
      <c r="M34" s="7"/>
      <c r="N34" s="7"/>
      <c r="O34" s="7"/>
      <c r="P34" s="7"/>
      <c r="Q34" s="7"/>
      <c r="R34" s="7"/>
      <c r="S34" s="7"/>
      <c r="T34" s="7"/>
      <c r="U34" s="7"/>
      <c r="V34" s="7"/>
      <c r="W34" s="7"/>
      <c r="X34" s="7"/>
      <c r="Y34" s="7"/>
      <c r="Z34" s="7"/>
      <c r="AA34" s="7"/>
      <c r="AB34" s="7"/>
      <c r="AC34" s="7"/>
      <c r="AD34" s="4"/>
    </row>
    <row r="35" spans="1:30">
      <c r="A35" s="4"/>
      <c r="B35" s="4"/>
      <c r="C35" s="4"/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4"/>
      <c r="Y35" s="4"/>
      <c r="Z35" s="4"/>
      <c r="AA35" s="4"/>
      <c r="AB35" s="4"/>
      <c r="AC35" s="4"/>
      <c r="AD35" s="4"/>
    </row>
    <row r="36" spans="1:30">
      <c r="A36" s="4"/>
      <c r="B36" s="4"/>
      <c r="C36" s="4"/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4"/>
      <c r="Y36" s="4"/>
      <c r="Z36" s="4"/>
      <c r="AA36" s="4"/>
      <c r="AB36" s="4"/>
      <c r="AC36" s="4"/>
      <c r="AD36" s="4"/>
    </row>
    <row r="37" spans="1:30">
      <c r="A37" s="4"/>
      <c r="B37" s="4"/>
      <c r="C37" s="4"/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</row>
    <row r="38" spans="1:30">
      <c r="A38" s="4"/>
      <c r="B38" s="4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4"/>
      <c r="Y38" s="4"/>
      <c r="Z38" s="4"/>
      <c r="AA38" s="4"/>
      <c r="AB38" s="4"/>
      <c r="AC38" s="4"/>
      <c r="AD38" s="4"/>
    </row>
    <row r="39" spans="1:30">
      <c r="A39" s="4"/>
      <c r="B39" s="4"/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4"/>
      <c r="Y39" s="4"/>
      <c r="Z39" s="4"/>
      <c r="AA39" s="4"/>
      <c r="AB39" s="4"/>
      <c r="AC39" s="4"/>
      <c r="AD39" s="4"/>
    </row>
    <row r="40" spans="1:30">
      <c r="A40" s="4"/>
      <c r="B40" s="4"/>
      <c r="C40" s="4"/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4"/>
      <c r="Y40" s="4"/>
      <c r="Z40" s="4"/>
      <c r="AA40" s="4"/>
      <c r="AB40" s="4"/>
      <c r="AC40" s="4"/>
      <c r="AD40" s="4"/>
    </row>
    <row r="41" spans="1:30">
      <c r="A41" s="4"/>
      <c r="B41" s="4"/>
      <c r="C41" s="4"/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4"/>
      <c r="Y41" s="4"/>
      <c r="Z41" s="4"/>
      <c r="AA41" s="4"/>
      <c r="AB41" s="4"/>
      <c r="AC41" s="4"/>
      <c r="AD41" s="4"/>
    </row>
    <row r="42" spans="1:30">
      <c r="A42" s="4"/>
      <c r="B42" s="4"/>
      <c r="C42" s="4"/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4"/>
      <c r="Y42" s="4"/>
      <c r="Z42" s="4"/>
      <c r="AA42" s="4"/>
      <c r="AB42" s="4"/>
      <c r="AC42" s="4"/>
      <c r="AD42" s="4"/>
    </row>
    <row r="43" spans="1:30">
      <c r="A43" s="4"/>
      <c r="B43" s="4"/>
      <c r="C43" s="4"/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4"/>
      <c r="Y43" s="4"/>
      <c r="Z43" s="4"/>
      <c r="AA43" s="4"/>
      <c r="AB43" s="4"/>
      <c r="AC43" s="4"/>
      <c r="AD43" s="4"/>
    </row>
    <row r="44" spans="1:30">
      <c r="A44" s="4"/>
      <c r="B44" s="4"/>
      <c r="C44" s="4"/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4"/>
      <c r="Y44" s="4"/>
      <c r="Z44" s="4"/>
      <c r="AA44" s="4"/>
      <c r="AB44" s="4"/>
      <c r="AC44" s="4"/>
      <c r="AD44" s="4"/>
    </row>
    <row r="45" spans="1:30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4"/>
      <c r="Y45" s="4"/>
      <c r="Z45" s="4"/>
      <c r="AA45" s="4"/>
      <c r="AB45" s="4"/>
      <c r="AC45" s="4"/>
      <c r="AD45" s="4"/>
    </row>
    <row r="46" spans="1:30">
      <c r="A46" s="4"/>
      <c r="B46" s="4"/>
      <c r="C46" s="4"/>
      <c r="D46" s="4"/>
      <c r="E46" s="4"/>
      <c r="F46" s="4"/>
      <c r="G46" s="4"/>
      <c r="H46" s="4"/>
      <c r="I46" s="4"/>
      <c r="J46" s="4"/>
      <c r="K46" s="4"/>
      <c r="L46" s="4"/>
      <c r="M46" s="4"/>
      <c r="N46" s="4"/>
      <c r="O46" s="4"/>
      <c r="P46" s="4"/>
      <c r="Q46" s="4"/>
      <c r="R46" s="4"/>
      <c r="S46" s="4"/>
      <c r="T46" s="4"/>
      <c r="U46" s="4"/>
      <c r="V46" s="4"/>
      <c r="W46" s="4"/>
      <c r="X46" s="4"/>
      <c r="Y46" s="4"/>
      <c r="Z46" s="4"/>
      <c r="AA46" s="4"/>
      <c r="AB46" s="4"/>
      <c r="AC46" s="4"/>
      <c r="AD46" s="4"/>
    </row>
    <row r="47" spans="1:30">
      <c r="A47" s="4"/>
      <c r="B47" s="4"/>
      <c r="C47" s="4"/>
      <c r="D47" s="4"/>
      <c r="E47" s="4"/>
      <c r="F47" s="4"/>
      <c r="G47" s="4"/>
      <c r="H47" s="4"/>
      <c r="I47" s="4"/>
      <c r="J47" s="4"/>
      <c r="K47" s="4"/>
      <c r="L47" s="4"/>
      <c r="M47" s="4"/>
      <c r="N47" s="4"/>
      <c r="O47" s="4"/>
      <c r="P47" s="4"/>
      <c r="Q47" s="4"/>
      <c r="R47" s="4"/>
      <c r="S47" s="4"/>
      <c r="T47" s="4"/>
      <c r="U47" s="4"/>
      <c r="V47" s="4"/>
      <c r="W47" s="4"/>
      <c r="X47" s="4"/>
      <c r="Y47" s="4"/>
      <c r="Z47" s="4"/>
      <c r="AA47" s="4"/>
      <c r="AB47" s="4"/>
      <c r="AC47" s="4"/>
      <c r="AD47" s="4"/>
    </row>
    <row r="48" spans="1:30">
      <c r="A48" s="4"/>
      <c r="B48" s="4"/>
      <c r="C48" s="4"/>
      <c r="D48" s="4"/>
      <c r="E48" s="4"/>
      <c r="F48" s="4"/>
      <c r="G48" s="4"/>
      <c r="H48" s="4"/>
      <c r="I48" s="4"/>
      <c r="J48" s="4"/>
      <c r="K48" s="4"/>
      <c r="L48" s="4"/>
      <c r="M48" s="4"/>
      <c r="N48" s="4"/>
      <c r="O48" s="4"/>
      <c r="P48" s="4"/>
      <c r="Q48" s="4"/>
      <c r="R48" s="4"/>
      <c r="S48" s="4"/>
      <c r="T48" s="4"/>
      <c r="U48" s="4"/>
      <c r="V48" s="4"/>
      <c r="W48" s="4"/>
      <c r="X48" s="4"/>
      <c r="Y48" s="4"/>
      <c r="Z48" s="4"/>
      <c r="AA48" s="4"/>
      <c r="AB48" s="4"/>
      <c r="AC48" s="4"/>
      <c r="AD48" s="4"/>
    </row>
    <row r="49" spans="1:30">
      <c r="A49" s="4"/>
      <c r="B49" s="4"/>
      <c r="C49" s="4"/>
      <c r="D49" s="4"/>
      <c r="E49" s="4"/>
      <c r="F49" s="4"/>
      <c r="G49" s="4"/>
      <c r="H49" s="4"/>
      <c r="I49" s="4"/>
      <c r="J49" s="4"/>
      <c r="K49" s="4"/>
      <c r="L49" s="4"/>
      <c r="M49" s="4"/>
      <c r="N49" s="4"/>
      <c r="O49" s="4"/>
      <c r="P49" s="4"/>
      <c r="Q49" s="4"/>
      <c r="R49" s="4"/>
      <c r="S49" s="4"/>
      <c r="T49" s="4"/>
      <c r="U49" s="4"/>
      <c r="V49" s="4"/>
      <c r="W49" s="4"/>
      <c r="X49" s="4"/>
      <c r="Y49" s="4"/>
      <c r="Z49" s="4"/>
      <c r="AA49" s="4"/>
      <c r="AB49" s="4"/>
      <c r="AC49" s="4"/>
      <c r="AD49" s="4"/>
    </row>
    <row r="50" spans="1:30">
      <c r="A50" s="4"/>
      <c r="B50" s="4"/>
      <c r="C50" s="4"/>
      <c r="D50" s="4"/>
      <c r="E50" s="4"/>
      <c r="F50" s="4"/>
      <c r="G50" s="4"/>
      <c r="H50" s="4"/>
      <c r="I50" s="4"/>
      <c r="J50" s="4"/>
      <c r="K50" s="4"/>
      <c r="L50" s="4"/>
      <c r="M50" s="4"/>
      <c r="N50" s="4"/>
      <c r="O50" s="4"/>
      <c r="P50" s="4"/>
      <c r="Q50" s="4"/>
      <c r="R50" s="4"/>
      <c r="S50" s="4"/>
      <c r="T50" s="4"/>
      <c r="U50" s="4"/>
      <c r="V50" s="4"/>
      <c r="W50" s="4"/>
      <c r="X50" s="4"/>
      <c r="Y50" s="4"/>
      <c r="Z50" s="4"/>
      <c r="AA50" s="4"/>
      <c r="AB50" s="4"/>
      <c r="AC50" s="4"/>
      <c r="AD50" s="4"/>
    </row>
    <row r="51" spans="1:30">
      <c r="A51" s="4"/>
      <c r="B51" s="4"/>
      <c r="C51" s="4"/>
      <c r="D51" s="4"/>
      <c r="E51" s="4"/>
      <c r="F51" s="4"/>
      <c r="G51" s="4"/>
      <c r="H51" s="4"/>
      <c r="I51" s="4"/>
      <c r="J51" s="4"/>
      <c r="K51" s="4"/>
      <c r="L51" s="4"/>
      <c r="M51" s="4"/>
      <c r="N51" s="4"/>
      <c r="O51" s="4"/>
      <c r="P51" s="4"/>
      <c r="Q51" s="4"/>
      <c r="R51" s="4"/>
      <c r="S51" s="4"/>
      <c r="T51" s="4"/>
      <c r="U51" s="4"/>
      <c r="V51" s="4"/>
      <c r="W51" s="4"/>
      <c r="X51" s="4"/>
      <c r="Y51" s="4"/>
      <c r="Z51" s="4"/>
      <c r="AA51" s="4"/>
      <c r="AB51" s="4"/>
      <c r="AC51" s="4"/>
      <c r="AD51" s="4"/>
    </row>
    <row r="52" spans="1:30">
      <c r="A52" s="4"/>
      <c r="B52" s="4"/>
      <c r="C52" s="4"/>
      <c r="D52" s="4"/>
      <c r="E52" s="4"/>
      <c r="F52" s="4"/>
      <c r="G52" s="4"/>
      <c r="H52" s="4"/>
      <c r="I52" s="4"/>
      <c r="J52" s="4"/>
      <c r="K52" s="4"/>
      <c r="L52" s="4"/>
      <c r="M52" s="4"/>
      <c r="N52" s="4"/>
      <c r="O52" s="4"/>
      <c r="P52" s="4"/>
      <c r="Q52" s="4"/>
      <c r="R52" s="4"/>
      <c r="S52" s="4"/>
      <c r="T52" s="4"/>
      <c r="U52" s="4"/>
      <c r="V52" s="4"/>
      <c r="W52" s="4"/>
      <c r="X52" s="4"/>
      <c r="Y52" s="4"/>
      <c r="Z52" s="4"/>
      <c r="AA52" s="4"/>
      <c r="AB52" s="4"/>
      <c r="AC52" s="4"/>
      <c r="AD52" s="4"/>
    </row>
    <row r="53" spans="1:30">
      <c r="A53" s="4"/>
      <c r="B53" s="4"/>
      <c r="C53" s="4"/>
      <c r="D53" s="4"/>
      <c r="E53" s="4"/>
      <c r="F53" s="4"/>
      <c r="G53" s="4"/>
      <c r="H53" s="4"/>
      <c r="I53" s="4"/>
      <c r="J53" s="4"/>
      <c r="K53" s="4"/>
      <c r="L53" s="4"/>
      <c r="M53" s="4"/>
      <c r="N53" s="4"/>
      <c r="O53" s="4"/>
      <c r="P53" s="4"/>
      <c r="Q53" s="4"/>
      <c r="R53" s="4"/>
      <c r="S53" s="4"/>
      <c r="T53" s="4"/>
      <c r="U53" s="4"/>
      <c r="V53" s="4"/>
      <c r="W53" s="4"/>
      <c r="X53" s="4"/>
      <c r="Y53" s="4"/>
      <c r="Z53" s="4"/>
      <c r="AA53" s="4"/>
      <c r="AB53" s="4"/>
      <c r="AC53" s="4"/>
      <c r="AD53" s="4"/>
    </row>
    <row r="54" spans="1:30">
      <c r="A54" s="4"/>
      <c r="B54" s="4"/>
      <c r="C54" s="4"/>
      <c r="D54" s="4"/>
      <c r="E54" s="4"/>
      <c r="F54" s="4"/>
      <c r="G54" s="4"/>
      <c r="H54" s="4"/>
      <c r="I54" s="4"/>
      <c r="J54" s="4"/>
      <c r="K54" s="4"/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4"/>
      <c r="Y54" s="4"/>
      <c r="Z54" s="4"/>
      <c r="AA54" s="4"/>
      <c r="AB54" s="4"/>
      <c r="AC54" s="4"/>
      <c r="AD54" s="4"/>
    </row>
    <row r="55" spans="1:30">
      <c r="A55" s="4"/>
      <c r="B55" s="4"/>
      <c r="C55" s="4"/>
      <c r="D55" s="4"/>
      <c r="E55" s="4"/>
      <c r="F55" s="4"/>
      <c r="G55" s="4"/>
      <c r="H55" s="4"/>
      <c r="I55" s="4"/>
      <c r="J55" s="4"/>
      <c r="K55" s="4"/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4"/>
      <c r="Y55" s="4"/>
      <c r="Z55" s="4"/>
      <c r="AA55" s="4"/>
      <c r="AB55" s="4"/>
      <c r="AC55" s="4"/>
      <c r="AD55" s="4"/>
    </row>
    <row r="56" spans="1:30">
      <c r="A56" s="4"/>
      <c r="B56" s="4"/>
      <c r="C56" s="4"/>
      <c r="D56" s="4"/>
      <c r="E56" s="4"/>
      <c r="F56" s="4"/>
      <c r="G56" s="4"/>
      <c r="H56" s="4"/>
      <c r="I56" s="4"/>
      <c r="J56" s="4"/>
      <c r="K56" s="4"/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4"/>
      <c r="Y56" s="4"/>
      <c r="Z56" s="4"/>
      <c r="AA56" s="4"/>
      <c r="AB56" s="4"/>
      <c r="AC56" s="4"/>
      <c r="AD56" s="4"/>
    </row>
  </sheetData>
  <mergeCells count="91">
    <mergeCell ref="X17:AD17"/>
    <mergeCell ref="X23:AD23"/>
    <mergeCell ref="A18:W18"/>
    <mergeCell ref="X11:AD11"/>
    <mergeCell ref="X12:AD12"/>
    <mergeCell ref="X13:AD13"/>
    <mergeCell ref="X14:AD14"/>
    <mergeCell ref="X15:AD15"/>
    <mergeCell ref="X16:AD16"/>
    <mergeCell ref="A23:W23"/>
    <mergeCell ref="A11:W11"/>
    <mergeCell ref="A12:W12"/>
    <mergeCell ref="A13:W13"/>
    <mergeCell ref="A20:W20"/>
    <mergeCell ref="A17:W17"/>
    <mergeCell ref="A14:W14"/>
    <mergeCell ref="X18:AD18"/>
    <mergeCell ref="A21:W21"/>
    <mergeCell ref="X19:AD19"/>
    <mergeCell ref="A25:W25"/>
    <mergeCell ref="X26:AD26"/>
    <mergeCell ref="X20:AD20"/>
    <mergeCell ref="X21:AD21"/>
    <mergeCell ref="X24:AD24"/>
    <mergeCell ref="X25:AD25"/>
    <mergeCell ref="A22:W22"/>
    <mergeCell ref="X22:AD22"/>
    <mergeCell ref="A24:W24"/>
    <mergeCell ref="A19:W19"/>
    <mergeCell ref="X30:AD30"/>
    <mergeCell ref="A26:W26"/>
    <mergeCell ref="A29:B29"/>
    <mergeCell ref="C29:G29"/>
    <mergeCell ref="X27:AD27"/>
    <mergeCell ref="N29:Q29"/>
    <mergeCell ref="A27:W27"/>
    <mergeCell ref="X29:AD29"/>
    <mergeCell ref="C30:G30"/>
    <mergeCell ref="H29:J29"/>
    <mergeCell ref="K29:M29"/>
    <mergeCell ref="K30:M30"/>
    <mergeCell ref="H30:J30"/>
    <mergeCell ref="A30:B30"/>
    <mergeCell ref="A16:W16"/>
    <mergeCell ref="U31:W31"/>
    <mergeCell ref="N30:Q30"/>
    <mergeCell ref="K31:M31"/>
    <mergeCell ref="N31:Q31"/>
    <mergeCell ref="H31:J31"/>
    <mergeCell ref="A31:B31"/>
    <mergeCell ref="C31:G31"/>
    <mergeCell ref="U29:W29"/>
    <mergeCell ref="U30:W30"/>
    <mergeCell ref="R31:T31"/>
    <mergeCell ref="R30:T30"/>
    <mergeCell ref="A15:W15"/>
    <mergeCell ref="N32:Q32"/>
    <mergeCell ref="A5:H5"/>
    <mergeCell ref="I5:S5"/>
    <mergeCell ref="T5:X5"/>
    <mergeCell ref="X31:AD31"/>
    <mergeCell ref="X32:AD32"/>
    <mergeCell ref="A7:H7"/>
    <mergeCell ref="I7:AD7"/>
    <mergeCell ref="R32:T32"/>
    <mergeCell ref="U32:W32"/>
    <mergeCell ref="R29:T29"/>
    <mergeCell ref="A32:B32"/>
    <mergeCell ref="C32:G32"/>
    <mergeCell ref="H32:J32"/>
    <mergeCell ref="K32:M32"/>
    <mergeCell ref="Y5:AD5"/>
    <mergeCell ref="A6:H6"/>
    <mergeCell ref="I6:S6"/>
    <mergeCell ref="T6:X6"/>
    <mergeCell ref="Y6:AD6"/>
    <mergeCell ref="A3:H3"/>
    <mergeCell ref="I3:S3"/>
    <mergeCell ref="T3:X3"/>
    <mergeCell ref="Y3:AD3"/>
    <mergeCell ref="A4:H4"/>
    <mergeCell ref="I4:S4"/>
    <mergeCell ref="T4:X4"/>
    <mergeCell ref="Y4:AD4"/>
    <mergeCell ref="A1:H1"/>
    <mergeCell ref="I1:V1"/>
    <mergeCell ref="W1:AD1"/>
    <mergeCell ref="A2:H2"/>
    <mergeCell ref="I2:S2"/>
    <mergeCell ref="T2:X2"/>
    <mergeCell ref="Y2:AD2"/>
  </mergeCells>
  <phoneticPr fontId="30" type="noConversion"/>
  <dataValidations count="6">
    <dataValidation type="list" allowBlank="1" showInputMessage="1" showErrorMessage="1" sqref="X28">
      <formula1>"Singleband,Dualband"</formula1>
    </dataValidation>
    <dataValidation type="list" allowBlank="1" showInputMessage="1" showErrorMessage="1" sqref="X11 X17 X22">
      <formula1>"Yes,No"</formula1>
    </dataValidation>
    <dataValidation type="list" allowBlank="1" showInputMessage="1" showErrorMessage="1" sqref="X12">
      <formula1>"Select,FE Quang,FE Điện,E1"</formula1>
    </dataValidation>
    <dataValidation type="list" allowBlank="1" showInputMessage="1" showErrorMessage="1" sqref="X16">
      <formula1>"Select,Switch directly,ODF"</formula1>
    </dataValidation>
    <dataValidation type="list" allowBlank="1" showInputMessage="1" showErrorMessage="1" sqref="X18">
      <formula1>"Select,SC, FC, LC, NA"</formula1>
    </dataValidation>
    <dataValidation type="list" allowBlank="1" showInputMessage="1" showErrorMessage="1" sqref="X20">
      <formula1>"GE,FE quang,FE điện,Not ready"</formula1>
    </dataValidation>
  </dataValidations>
  <pageMargins left="0.45" right="0.42" top="0.75" bottom="0.75" header="0.3" footer="0.3"/>
  <pageSetup paperSize="9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B1:AF297"/>
  <sheetViews>
    <sheetView view="pageBreakPreview" zoomScale="85" zoomScaleSheetLayoutView="85" workbookViewId="0">
      <selection activeCell="B82" sqref="B82:AD107"/>
    </sheetView>
  </sheetViews>
  <sheetFormatPr defaultColWidth="9.109375" defaultRowHeight="15"/>
  <cols>
    <col min="1" max="1" width="1.6640625" style="4" customWidth="1"/>
    <col min="2" max="2" width="15" style="4" customWidth="1"/>
    <col min="3" max="8" width="9.109375" style="4"/>
    <col min="9" max="9" width="17.33203125" style="4" customWidth="1"/>
    <col min="10" max="15" width="9.109375" style="4"/>
    <col min="16" max="16" width="3.88671875" style="4" customWidth="1"/>
    <col min="17" max="16384" width="9.109375" style="4"/>
  </cols>
  <sheetData>
    <row r="1" spans="2:29">
      <c r="B1" s="1099"/>
      <c r="N1" s="1099" t="s">
        <v>18</v>
      </c>
      <c r="O1" s="1099"/>
    </row>
    <row r="2" spans="2:29" ht="20.25" customHeight="1">
      <c r="B2" s="1099"/>
      <c r="D2" s="1103" t="s">
        <v>168</v>
      </c>
      <c r="E2" s="1103"/>
      <c r="F2" s="1103"/>
      <c r="G2" s="1103"/>
      <c r="H2" s="1103"/>
      <c r="I2" s="1103"/>
      <c r="J2" s="1103"/>
      <c r="K2" s="1103"/>
      <c r="L2" s="1103"/>
      <c r="M2" s="1103"/>
      <c r="N2" s="1099"/>
      <c r="O2" s="1099"/>
    </row>
    <row r="3" spans="2:29">
      <c r="B3" s="1100"/>
      <c r="C3" s="85"/>
      <c r="D3" s="85"/>
      <c r="E3" s="85"/>
      <c r="F3" s="85"/>
      <c r="G3" s="85"/>
      <c r="H3" s="85"/>
      <c r="I3" s="85"/>
      <c r="J3" s="85"/>
      <c r="K3" s="85"/>
      <c r="L3" s="85"/>
      <c r="M3" s="85"/>
      <c r="N3" s="1100"/>
      <c r="O3" s="1100"/>
      <c r="P3" s="31"/>
      <c r="Q3" s="98"/>
      <c r="R3" s="72"/>
      <c r="S3" s="31"/>
      <c r="T3" s="31"/>
      <c r="U3" s="31"/>
      <c r="V3" s="31"/>
      <c r="W3" s="31"/>
      <c r="X3" s="31"/>
      <c r="Y3" s="31"/>
      <c r="Z3" s="84"/>
      <c r="AA3" s="31"/>
    </row>
    <row r="4" spans="2:29">
      <c r="B4" s="160"/>
      <c r="C4" s="157"/>
      <c r="D4" s="157"/>
      <c r="E4" s="157"/>
      <c r="F4" s="157"/>
      <c r="G4" s="157" t="s">
        <v>167</v>
      </c>
      <c r="H4" s="157"/>
      <c r="I4" s="157"/>
      <c r="J4" s="157"/>
      <c r="K4" s="157"/>
      <c r="L4" s="157"/>
      <c r="M4" s="157"/>
      <c r="N4" s="157"/>
      <c r="O4" s="155"/>
      <c r="P4" s="169"/>
      <c r="Q4" s="172"/>
      <c r="R4" s="171"/>
      <c r="S4" s="169"/>
      <c r="T4" s="169"/>
      <c r="U4" s="169"/>
      <c r="V4" s="169"/>
      <c r="W4" s="169"/>
      <c r="X4" s="169"/>
      <c r="Y4" s="169"/>
      <c r="Z4" s="170"/>
      <c r="AA4" s="169"/>
    </row>
    <row r="5" spans="2:29">
      <c r="B5" s="168"/>
      <c r="C5" s="124"/>
      <c r="D5" s="167"/>
      <c r="E5" s="124"/>
      <c r="F5" s="124"/>
      <c r="G5" s="166"/>
      <c r="H5" s="166"/>
      <c r="I5" s="166"/>
      <c r="J5" s="166"/>
      <c r="K5" s="166"/>
      <c r="L5" s="124"/>
      <c r="M5" s="166"/>
      <c r="N5" s="165"/>
      <c r="O5" s="164"/>
      <c r="P5" s="163"/>
      <c r="Q5" s="139"/>
      <c r="R5" s="138"/>
      <c r="S5" s="162"/>
      <c r="T5" s="162"/>
      <c r="U5" s="135"/>
      <c r="V5" s="134"/>
      <c r="W5" s="134"/>
      <c r="X5" s="134"/>
      <c r="Y5" s="134"/>
      <c r="Z5" s="161"/>
      <c r="AA5" s="134"/>
    </row>
    <row r="6" spans="2:29">
      <c r="B6" s="160"/>
      <c r="C6" s="156" t="s">
        <v>166</v>
      </c>
      <c r="D6" s="157"/>
      <c r="E6" s="159" t="s">
        <v>165</v>
      </c>
      <c r="F6" s="157"/>
      <c r="G6" s="156" t="s">
        <v>163</v>
      </c>
      <c r="H6" s="158"/>
      <c r="I6" s="156" t="s">
        <v>164</v>
      </c>
      <c r="J6" s="157"/>
      <c r="K6" s="157"/>
      <c r="L6" s="157"/>
      <c r="M6" s="157"/>
      <c r="N6" s="156" t="s">
        <v>163</v>
      </c>
      <c r="O6" s="155" t="s">
        <v>163</v>
      </c>
      <c r="P6" s="154"/>
      <c r="Q6" s="153"/>
      <c r="R6" s="152"/>
      <c r="S6" s="150"/>
      <c r="T6" s="150"/>
      <c r="U6" s="150"/>
      <c r="V6" s="151"/>
      <c r="W6" s="150"/>
      <c r="X6" s="150"/>
      <c r="Y6" s="150"/>
      <c r="Z6" s="149"/>
      <c r="AA6" s="134"/>
    </row>
    <row r="7" spans="2:29">
      <c r="B7" s="148"/>
      <c r="C7" s="147" t="s">
        <v>0</v>
      </c>
      <c r="D7" s="144"/>
      <c r="E7" s="1101">
        <v>42488</v>
      </c>
      <c r="F7" s="1102"/>
      <c r="G7" s="146"/>
      <c r="H7" s="140"/>
      <c r="I7" s="145"/>
      <c r="J7" s="144"/>
      <c r="K7" s="144"/>
      <c r="L7" s="143"/>
      <c r="M7" s="142"/>
      <c r="N7" s="141"/>
      <c r="O7" s="140"/>
      <c r="P7" s="137"/>
      <c r="Q7" s="139"/>
      <c r="R7" s="138"/>
      <c r="S7" s="137"/>
      <c r="T7" s="137"/>
      <c r="U7" s="137"/>
      <c r="V7" s="134"/>
      <c r="W7" s="136"/>
      <c r="X7" s="134"/>
      <c r="Y7" s="134"/>
      <c r="Z7" s="135"/>
      <c r="AA7" s="134"/>
    </row>
    <row r="8" spans="2:29">
      <c r="B8" s="133" t="s">
        <v>0</v>
      </c>
      <c r="C8" s="85"/>
      <c r="D8" s="85"/>
      <c r="E8" s="85"/>
      <c r="F8" s="85"/>
      <c r="G8" s="85"/>
      <c r="H8" s="85"/>
      <c r="I8" s="85"/>
      <c r="J8" s="85"/>
      <c r="K8" s="85"/>
      <c r="L8" s="85"/>
      <c r="M8" s="85"/>
      <c r="N8" s="85"/>
      <c r="O8" s="85"/>
      <c r="P8" s="31"/>
      <c r="Q8" s="98"/>
      <c r="R8" s="72"/>
      <c r="S8" s="31"/>
      <c r="T8" s="31"/>
      <c r="U8" s="31"/>
      <c r="V8" s="31"/>
      <c r="W8" s="31"/>
      <c r="X8" s="31"/>
      <c r="Y8" s="31"/>
      <c r="Z8" s="84"/>
      <c r="AA8" s="31"/>
    </row>
    <row r="9" spans="2:29">
      <c r="B9" s="132" t="s">
        <v>162</v>
      </c>
      <c r="C9" s="85"/>
      <c r="D9" s="85"/>
      <c r="E9" s="85"/>
      <c r="F9" s="85"/>
      <c r="G9" s="85"/>
      <c r="H9" s="85"/>
      <c r="I9" s="85"/>
      <c r="J9" s="85"/>
      <c r="K9" s="85"/>
      <c r="L9" s="85"/>
      <c r="M9" s="85"/>
      <c r="N9" s="85"/>
      <c r="O9" s="85"/>
      <c r="P9" s="31"/>
      <c r="Q9" s="98"/>
      <c r="R9" s="72"/>
      <c r="S9" s="31"/>
      <c r="T9" s="31"/>
      <c r="U9" s="31"/>
      <c r="V9" s="31"/>
      <c r="W9" s="31"/>
      <c r="X9" s="31"/>
      <c r="Y9" s="31"/>
      <c r="Z9" s="84"/>
      <c r="AA9" s="31"/>
    </row>
    <row r="10" spans="2:29">
      <c r="B10" s="86"/>
      <c r="C10" s="85" t="s">
        <v>0</v>
      </c>
      <c r="D10" s="85"/>
      <c r="E10" s="85"/>
      <c r="F10" s="85"/>
      <c r="G10" s="85"/>
      <c r="H10" s="85"/>
      <c r="I10" s="85"/>
      <c r="J10" s="85"/>
      <c r="K10" s="85"/>
      <c r="L10" s="85"/>
      <c r="M10" s="85"/>
      <c r="N10" s="85"/>
      <c r="O10" s="85"/>
      <c r="P10" s="31"/>
      <c r="Q10" s="98"/>
      <c r="R10" s="72"/>
      <c r="S10" s="31"/>
      <c r="T10" s="31"/>
      <c r="U10" s="31"/>
      <c r="V10" s="31"/>
      <c r="W10" s="31"/>
      <c r="X10" s="31"/>
      <c r="Y10" s="31"/>
      <c r="Z10" s="84"/>
      <c r="AA10" s="31"/>
    </row>
    <row r="11" spans="2:29">
      <c r="B11" s="131"/>
      <c r="C11" s="130"/>
      <c r="D11" s="130"/>
      <c r="E11" s="130"/>
      <c r="F11" s="130"/>
      <c r="G11" s="130"/>
      <c r="H11" s="130"/>
      <c r="I11" s="130"/>
      <c r="J11" s="130"/>
      <c r="K11" s="130"/>
      <c r="L11" s="130"/>
      <c r="M11" s="130"/>
      <c r="N11" s="130"/>
      <c r="O11" s="129"/>
      <c r="P11" s="31"/>
      <c r="Q11" s="98"/>
      <c r="R11" s="72"/>
      <c r="S11" s="31"/>
      <c r="T11" s="31"/>
      <c r="U11" s="31"/>
      <c r="V11" s="31"/>
      <c r="W11" s="31"/>
      <c r="X11" s="31"/>
      <c r="Y11" s="31"/>
      <c r="Z11" s="84"/>
      <c r="AA11" s="31"/>
    </row>
    <row r="12" spans="2:29">
      <c r="B12" s="127"/>
      <c r="C12" s="85"/>
      <c r="D12" s="85"/>
      <c r="E12" s="85"/>
      <c r="F12" s="85"/>
      <c r="G12" s="85"/>
      <c r="H12" s="85"/>
      <c r="I12" s="85"/>
      <c r="J12" s="85"/>
      <c r="K12" s="85"/>
      <c r="L12" s="85"/>
      <c r="M12" s="85"/>
      <c r="N12" s="85"/>
      <c r="O12" s="128"/>
      <c r="P12" s="31"/>
      <c r="Q12" s="98"/>
      <c r="R12" s="72"/>
      <c r="S12" s="31"/>
      <c r="T12" s="31"/>
      <c r="U12" s="31"/>
      <c r="V12" s="31"/>
      <c r="W12" s="31"/>
      <c r="X12" s="31"/>
      <c r="Y12" s="31"/>
      <c r="Z12" s="84"/>
      <c r="AA12" s="31"/>
    </row>
    <row r="13" spans="2:29">
      <c r="B13" s="127"/>
      <c r="C13" s="125" t="s">
        <v>161</v>
      </c>
      <c r="D13" s="124"/>
      <c r="E13" s="124"/>
      <c r="F13" s="126" t="s">
        <v>160</v>
      </c>
      <c r="G13" s="67"/>
      <c r="H13" s="125"/>
      <c r="I13" s="124"/>
      <c r="J13" s="45"/>
      <c r="K13" s="45"/>
      <c r="L13" s="45"/>
      <c r="M13" s="45"/>
      <c r="N13" s="45"/>
      <c r="O13" s="34"/>
      <c r="P13" s="45"/>
      <c r="Q13" s="45"/>
      <c r="R13" s="72"/>
      <c r="S13" s="31"/>
      <c r="T13" s="31"/>
      <c r="U13" s="31"/>
      <c r="V13" s="31"/>
      <c r="W13" s="31"/>
      <c r="X13" s="31"/>
      <c r="Y13" s="31"/>
      <c r="Z13" s="84"/>
      <c r="AA13" s="31"/>
    </row>
    <row r="14" spans="2:29">
      <c r="B14" s="115"/>
      <c r="C14" s="123" t="s">
        <v>159</v>
      </c>
      <c r="D14" s="59"/>
      <c r="E14" s="59"/>
      <c r="F14" s="113" t="s">
        <v>53</v>
      </c>
      <c r="G14" s="67"/>
      <c r="H14" s="66"/>
      <c r="I14" s="59"/>
      <c r="J14" s="45"/>
      <c r="K14" s="45"/>
      <c r="L14" s="45"/>
      <c r="M14" s="45"/>
      <c r="N14" s="45"/>
      <c r="O14" s="34"/>
      <c r="P14" s="45"/>
      <c r="Q14" s="45"/>
      <c r="R14" s="45"/>
      <c r="S14" s="33"/>
      <c r="T14" s="46"/>
      <c r="U14" s="45"/>
      <c r="V14" s="45"/>
      <c r="W14" s="45"/>
      <c r="X14" s="45"/>
      <c r="Y14" s="45"/>
      <c r="Z14" s="45"/>
      <c r="AA14" s="45"/>
      <c r="AB14" s="44"/>
      <c r="AC14" s="45"/>
    </row>
    <row r="15" spans="2:29">
      <c r="B15" s="120"/>
      <c r="C15" s="66" t="s">
        <v>158</v>
      </c>
      <c r="D15" s="59"/>
      <c r="E15" s="59"/>
      <c r="F15" s="113" t="s">
        <v>157</v>
      </c>
      <c r="G15" s="67"/>
      <c r="H15" s="66"/>
      <c r="I15" s="59"/>
      <c r="J15" s="45"/>
      <c r="K15" s="45"/>
      <c r="L15" s="45"/>
      <c r="M15" s="45"/>
      <c r="N15" s="45"/>
      <c r="O15" s="34"/>
      <c r="P15" s="45"/>
      <c r="Q15" s="45"/>
      <c r="R15" s="45"/>
      <c r="S15" s="33"/>
      <c r="T15" s="46"/>
      <c r="U15" s="45"/>
      <c r="V15" s="45"/>
      <c r="W15" s="45"/>
      <c r="X15" s="45"/>
      <c r="Y15" s="45"/>
      <c r="Z15" s="45"/>
      <c r="AA15" s="45"/>
      <c r="AB15" s="44"/>
      <c r="AC15" s="45"/>
    </row>
    <row r="16" spans="2:29">
      <c r="B16" s="120"/>
      <c r="C16" s="66" t="s">
        <v>156</v>
      </c>
      <c r="D16" s="59"/>
      <c r="E16" s="59"/>
      <c r="F16" s="113" t="s">
        <v>155</v>
      </c>
      <c r="G16" s="67"/>
      <c r="H16" s="66"/>
      <c r="I16" s="59"/>
      <c r="J16" s="45"/>
      <c r="K16" s="45"/>
      <c r="L16" s="45"/>
      <c r="M16" s="45"/>
      <c r="N16" s="45"/>
      <c r="O16" s="34"/>
      <c r="P16" s="45"/>
      <c r="Q16" s="45"/>
      <c r="R16" s="45"/>
      <c r="S16" s="33"/>
      <c r="T16" s="46"/>
      <c r="U16" s="45"/>
      <c r="V16" s="45"/>
      <c r="W16" s="45"/>
      <c r="X16" s="45"/>
      <c r="Y16" s="45"/>
      <c r="Z16" s="45"/>
      <c r="AA16" s="45"/>
      <c r="AB16" s="44"/>
      <c r="AC16" s="45"/>
    </row>
    <row r="17" spans="2:29" ht="24" customHeight="1">
      <c r="B17" s="120"/>
      <c r="C17" s="66" t="s">
        <v>154</v>
      </c>
      <c r="D17" s="59"/>
      <c r="E17" s="59"/>
      <c r="F17" s="122" t="s">
        <v>15</v>
      </c>
      <c r="G17" s="67"/>
      <c r="H17" s="66"/>
      <c r="I17" s="121" t="s">
        <v>153</v>
      </c>
      <c r="J17" s="45"/>
      <c r="K17" s="45"/>
      <c r="L17" s="45"/>
      <c r="M17" s="45"/>
      <c r="N17" s="45"/>
      <c r="O17" s="34"/>
      <c r="P17" s="45"/>
      <c r="Q17" s="45" t="s">
        <v>152</v>
      </c>
      <c r="R17" s="45"/>
      <c r="S17" s="33"/>
      <c r="T17" s="46"/>
      <c r="U17" s="45"/>
      <c r="V17" s="45"/>
      <c r="W17" s="45"/>
      <c r="X17" s="45"/>
      <c r="Y17" s="45"/>
      <c r="Z17" s="45"/>
      <c r="AA17" s="45"/>
      <c r="AB17" s="44"/>
      <c r="AC17" s="45"/>
    </row>
    <row r="18" spans="2:29">
      <c r="B18" s="120"/>
      <c r="C18" s="31"/>
      <c r="D18" s="31"/>
      <c r="E18" s="31"/>
      <c r="F18" s="31"/>
      <c r="G18" s="31"/>
      <c r="H18" s="31"/>
      <c r="I18" s="31"/>
      <c r="J18" s="45"/>
      <c r="K18" s="45"/>
      <c r="L18" s="45"/>
      <c r="M18" s="45"/>
      <c r="N18" s="45"/>
      <c r="O18" s="34"/>
      <c r="P18" s="45"/>
      <c r="Q18" s="45"/>
      <c r="R18" s="46"/>
      <c r="S18" s="45"/>
      <c r="T18" s="45"/>
      <c r="U18" s="45"/>
      <c r="V18" s="45"/>
      <c r="W18" s="45"/>
      <c r="X18" s="45"/>
      <c r="Y18" s="45"/>
      <c r="Z18" s="44"/>
      <c r="AA18" s="45"/>
    </row>
    <row r="19" spans="2:29">
      <c r="B19" s="120"/>
      <c r="C19" s="31"/>
      <c r="D19" s="3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119"/>
      <c r="P19" s="45"/>
      <c r="Q19" s="33"/>
      <c r="R19" s="46"/>
      <c r="S19" s="45"/>
      <c r="T19" s="45"/>
      <c r="U19" s="45"/>
      <c r="V19" s="45"/>
      <c r="W19" s="45"/>
      <c r="X19" s="45"/>
      <c r="Y19" s="45"/>
      <c r="Z19" s="44"/>
      <c r="AA19" s="45"/>
    </row>
    <row r="20" spans="2:29">
      <c r="B20" s="118" t="s">
        <v>151</v>
      </c>
      <c r="C20" s="117"/>
      <c r="D20" s="117"/>
      <c r="E20" s="117"/>
      <c r="F20" s="117"/>
      <c r="G20" s="117"/>
      <c r="H20" s="116"/>
      <c r="I20" s="117"/>
      <c r="J20" s="117"/>
      <c r="K20" s="117"/>
      <c r="L20" s="117"/>
      <c r="M20" s="117"/>
      <c r="N20" s="117"/>
      <c r="O20" s="116"/>
      <c r="P20" s="45"/>
      <c r="Q20" s="33"/>
      <c r="R20" s="46"/>
      <c r="S20" s="45"/>
      <c r="T20" s="45"/>
      <c r="U20" s="45"/>
      <c r="V20" s="45"/>
      <c r="W20" s="45"/>
      <c r="X20" s="45"/>
      <c r="Y20" s="45"/>
      <c r="Z20" s="44"/>
      <c r="AA20" s="45"/>
    </row>
    <row r="21" spans="2:29">
      <c r="B21" s="115"/>
      <c r="C21" s="31"/>
      <c r="D21" s="31"/>
      <c r="E21" s="31"/>
      <c r="F21" s="31"/>
      <c r="G21" s="31"/>
      <c r="H21" s="34"/>
      <c r="I21" s="31"/>
      <c r="J21" s="31"/>
      <c r="K21" s="31"/>
      <c r="L21" s="31"/>
      <c r="M21" s="31"/>
      <c r="N21" s="31"/>
      <c r="O21" s="34"/>
      <c r="P21" s="45"/>
      <c r="Q21" s="33"/>
      <c r="R21" s="46"/>
      <c r="S21" s="45"/>
      <c r="T21" s="45"/>
      <c r="U21" s="45"/>
      <c r="V21" s="45"/>
      <c r="W21" s="45"/>
      <c r="X21" s="45"/>
      <c r="Y21" s="45"/>
      <c r="Z21" s="44"/>
      <c r="AA21" s="45"/>
    </row>
    <row r="22" spans="2:29">
      <c r="B22" s="68" t="s">
        <v>150</v>
      </c>
      <c r="C22" s="80"/>
      <c r="D22" s="80"/>
      <c r="E22" s="113">
        <v>124150</v>
      </c>
      <c r="F22" s="80"/>
      <c r="G22" s="114"/>
      <c r="H22" s="65"/>
      <c r="I22" s="68" t="s">
        <v>150</v>
      </c>
      <c r="J22" s="80"/>
      <c r="K22" s="80"/>
      <c r="L22" s="113">
        <v>124150</v>
      </c>
      <c r="M22" s="80"/>
      <c r="N22" s="23"/>
      <c r="O22" s="112"/>
      <c r="P22" s="45"/>
      <c r="Q22" s="33"/>
      <c r="R22" s="46"/>
      <c r="S22" s="45"/>
      <c r="T22" s="45"/>
      <c r="U22" s="45"/>
      <c r="V22" s="45"/>
      <c r="W22" s="45"/>
      <c r="X22" s="45"/>
      <c r="Y22" s="45"/>
      <c r="Z22" s="44"/>
      <c r="AA22" s="45"/>
    </row>
    <row r="23" spans="2:29">
      <c r="B23" s="68" t="s">
        <v>119</v>
      </c>
      <c r="C23" s="80"/>
      <c r="D23" s="80"/>
      <c r="E23" s="73" t="s">
        <v>118</v>
      </c>
      <c r="F23" s="80"/>
      <c r="G23" s="81"/>
      <c r="H23" s="65"/>
      <c r="I23" s="68" t="s">
        <v>119</v>
      </c>
      <c r="J23" s="80"/>
      <c r="K23" s="80"/>
      <c r="L23" s="73" t="s">
        <v>118</v>
      </c>
      <c r="M23" s="80"/>
      <c r="N23" s="23"/>
      <c r="O23" s="111"/>
      <c r="P23" s="45"/>
      <c r="Q23" s="33"/>
      <c r="R23" s="46"/>
      <c r="S23" s="45"/>
      <c r="T23" s="45"/>
      <c r="U23" s="45"/>
      <c r="V23" s="45"/>
      <c r="W23" s="45"/>
      <c r="X23" s="45"/>
      <c r="Y23" s="45"/>
      <c r="Z23" s="44"/>
      <c r="AA23" s="45"/>
    </row>
    <row r="24" spans="2:29">
      <c r="B24" s="110" t="s">
        <v>149</v>
      </c>
      <c r="C24" s="109"/>
      <c r="D24" s="109"/>
      <c r="E24" s="70" t="s">
        <v>148</v>
      </c>
      <c r="F24" s="109"/>
      <c r="G24" s="78"/>
      <c r="H24" s="77"/>
      <c r="I24" s="110" t="s">
        <v>149</v>
      </c>
      <c r="J24" s="109"/>
      <c r="K24" s="109"/>
      <c r="L24" s="70" t="s">
        <v>148</v>
      </c>
      <c r="M24" s="109"/>
      <c r="N24" s="23"/>
      <c r="O24" s="77"/>
      <c r="P24" s="45"/>
      <c r="Q24" s="33"/>
      <c r="R24" s="46"/>
      <c r="S24" s="45"/>
      <c r="T24" s="45"/>
      <c r="U24" s="45"/>
      <c r="V24" s="45"/>
      <c r="W24" s="45"/>
      <c r="X24" s="45"/>
      <c r="Y24" s="45"/>
      <c r="Z24" s="44"/>
      <c r="AA24" s="45"/>
    </row>
    <row r="25" spans="2:29">
      <c r="B25" s="108"/>
      <c r="C25" s="96"/>
      <c r="D25" s="96"/>
      <c r="E25" s="96"/>
      <c r="F25" s="96"/>
      <c r="G25" s="96"/>
      <c r="H25" s="107"/>
      <c r="I25" s="108"/>
      <c r="J25" s="96"/>
      <c r="K25" s="96"/>
      <c r="L25" s="96"/>
      <c r="M25" s="96"/>
      <c r="N25" s="96"/>
      <c r="O25" s="107"/>
      <c r="P25" s="45"/>
      <c r="Q25" s="33"/>
      <c r="R25" s="46"/>
      <c r="S25" s="45"/>
      <c r="T25" s="45"/>
      <c r="U25" s="45"/>
      <c r="V25" s="45"/>
      <c r="W25" s="45"/>
      <c r="X25" s="45"/>
      <c r="Y25" s="45"/>
      <c r="Z25" s="44"/>
      <c r="AA25" s="45"/>
    </row>
    <row r="26" spans="2:29">
      <c r="B26" s="60"/>
      <c r="C26" s="59"/>
      <c r="D26" s="59"/>
      <c r="E26" s="59"/>
      <c r="F26" s="59"/>
      <c r="G26" s="59"/>
      <c r="H26" s="65"/>
      <c r="I26" s="60"/>
      <c r="J26" s="59"/>
      <c r="K26" s="59"/>
      <c r="L26" s="59"/>
      <c r="M26" s="59"/>
      <c r="N26" s="59"/>
      <c r="O26" s="65"/>
      <c r="P26" s="45"/>
      <c r="Q26" s="33"/>
      <c r="R26" s="46"/>
      <c r="S26" s="45"/>
      <c r="T26" s="45"/>
      <c r="U26" s="45"/>
      <c r="V26" s="45"/>
      <c r="W26" s="45"/>
      <c r="X26" s="45"/>
      <c r="Y26" s="45"/>
      <c r="Z26" s="44"/>
      <c r="AA26" s="45"/>
    </row>
    <row r="27" spans="2:29">
      <c r="B27" s="60" t="s">
        <v>147</v>
      </c>
      <c r="C27" s="57"/>
      <c r="D27" s="57"/>
      <c r="E27" s="57"/>
      <c r="F27" s="57"/>
      <c r="G27" s="57"/>
      <c r="H27" s="56"/>
      <c r="I27" s="60" t="s">
        <v>147</v>
      </c>
      <c r="J27" s="57"/>
      <c r="K27" s="57"/>
      <c r="L27" s="57"/>
      <c r="M27" s="57"/>
      <c r="N27" s="57"/>
      <c r="O27" s="102"/>
      <c r="P27" s="103"/>
      <c r="Q27" s="106"/>
      <c r="R27" s="105"/>
      <c r="S27" s="103"/>
      <c r="T27" s="103"/>
      <c r="U27" s="103"/>
      <c r="V27" s="103"/>
      <c r="W27" s="103"/>
      <c r="X27" s="103"/>
      <c r="Y27" s="103"/>
      <c r="Z27" s="104"/>
      <c r="AA27" s="103"/>
    </row>
    <row r="28" spans="2:29">
      <c r="B28" s="60"/>
      <c r="C28" s="59"/>
      <c r="D28" s="59"/>
      <c r="E28" s="59"/>
      <c r="F28" s="59"/>
      <c r="G28" s="59"/>
      <c r="H28" s="65"/>
      <c r="I28" s="60"/>
      <c r="J28" s="59"/>
      <c r="K28" s="59"/>
      <c r="L28" s="59"/>
      <c r="M28" s="59"/>
      <c r="N28" s="59"/>
      <c r="O28" s="65"/>
      <c r="P28" s="45"/>
      <c r="Q28" s="33"/>
      <c r="R28" s="46"/>
      <c r="S28" s="45"/>
      <c r="T28" s="45"/>
      <c r="U28" s="45"/>
      <c r="V28" s="45"/>
      <c r="W28" s="45"/>
      <c r="X28" s="45"/>
      <c r="Y28" s="45"/>
      <c r="Z28" s="44"/>
      <c r="AA28" s="45"/>
    </row>
    <row r="29" spans="2:29">
      <c r="B29" s="68" t="s">
        <v>146</v>
      </c>
      <c r="C29" s="80"/>
      <c r="D29" s="59" t="s">
        <v>10</v>
      </c>
      <c r="E29" s="67"/>
      <c r="F29" s="101">
        <v>21.054155000000002</v>
      </c>
      <c r="G29" s="80"/>
      <c r="H29" s="65"/>
      <c r="I29" s="68" t="s">
        <v>146</v>
      </c>
      <c r="J29" s="80"/>
      <c r="K29" s="59" t="s">
        <v>10</v>
      </c>
      <c r="L29" s="23"/>
      <c r="M29" s="101">
        <v>21.047163000000001</v>
      </c>
      <c r="N29" s="80"/>
      <c r="O29" s="102"/>
      <c r="P29" s="45"/>
      <c r="Q29" s="69" t="s">
        <v>145</v>
      </c>
      <c r="S29" s="45"/>
      <c r="T29" s="45"/>
      <c r="U29" s="45"/>
      <c r="V29" s="45"/>
      <c r="W29" s="45"/>
      <c r="X29" s="45"/>
      <c r="Y29" s="45"/>
      <c r="Z29" s="44"/>
      <c r="AA29" s="45"/>
    </row>
    <row r="30" spans="2:29">
      <c r="B30" s="60"/>
      <c r="C30" s="59"/>
      <c r="D30" s="59" t="s">
        <v>144</v>
      </c>
      <c r="E30" s="67"/>
      <c r="F30" s="101">
        <v>105.787622</v>
      </c>
      <c r="G30" s="76"/>
      <c r="H30" s="59"/>
      <c r="I30" s="60"/>
      <c r="J30" s="59"/>
      <c r="K30" s="59" t="s">
        <v>144</v>
      </c>
      <c r="L30" s="23"/>
      <c r="M30" s="101">
        <v>105.77085700000001</v>
      </c>
      <c r="N30" s="59"/>
      <c r="O30" s="65"/>
      <c r="P30" s="45"/>
      <c r="Q30" s="46"/>
      <c r="S30" s="45"/>
      <c r="T30" s="45"/>
      <c r="U30" s="45"/>
      <c r="V30" s="45"/>
      <c r="W30" s="45"/>
      <c r="X30" s="45"/>
      <c r="Y30" s="45"/>
      <c r="Z30" s="44"/>
      <c r="AA30" s="45"/>
    </row>
    <row r="31" spans="2:29">
      <c r="B31" s="60" t="s">
        <v>143</v>
      </c>
      <c r="C31" s="57"/>
      <c r="D31" s="57"/>
      <c r="E31" s="67"/>
      <c r="F31" s="78">
        <v>10</v>
      </c>
      <c r="G31" s="57" t="s">
        <v>116</v>
      </c>
      <c r="H31" s="65"/>
      <c r="I31" s="60" t="s">
        <v>143</v>
      </c>
      <c r="J31" s="57"/>
      <c r="K31" s="57"/>
      <c r="L31" s="23"/>
      <c r="M31" s="78">
        <v>10</v>
      </c>
      <c r="N31" s="57" t="s">
        <v>116</v>
      </c>
      <c r="O31" s="100"/>
      <c r="P31" s="45"/>
      <c r="Q31" s="72"/>
      <c r="S31" s="31"/>
      <c r="T31" s="45"/>
      <c r="U31" s="45"/>
      <c r="V31" s="45"/>
      <c r="W31" s="45"/>
      <c r="X31" s="45"/>
      <c r="Y31" s="45"/>
      <c r="Z31" s="44"/>
      <c r="AA31" s="45"/>
    </row>
    <row r="32" spans="2:29">
      <c r="B32" s="68" t="s">
        <v>142</v>
      </c>
      <c r="C32" s="59"/>
      <c r="D32" s="59"/>
      <c r="E32" s="67"/>
      <c r="F32" s="78">
        <v>32</v>
      </c>
      <c r="G32" s="59" t="s">
        <v>116</v>
      </c>
      <c r="H32" s="65"/>
      <c r="I32" s="68" t="s">
        <v>142</v>
      </c>
      <c r="J32" s="59"/>
      <c r="K32" s="59"/>
      <c r="L32" s="23"/>
      <c r="M32" s="78">
        <v>30</v>
      </c>
      <c r="N32" s="59" t="s">
        <v>116</v>
      </c>
      <c r="O32" s="65"/>
      <c r="P32" s="45"/>
      <c r="Q32" s="99" t="s">
        <v>141</v>
      </c>
      <c r="S32" s="31"/>
      <c r="T32" s="45"/>
      <c r="U32" s="45"/>
      <c r="V32" s="45"/>
      <c r="W32" s="45"/>
      <c r="X32" s="45"/>
      <c r="Y32" s="45"/>
      <c r="Z32" s="44"/>
      <c r="AA32" s="45"/>
    </row>
    <row r="33" spans="2:27">
      <c r="B33" s="68" t="s">
        <v>140</v>
      </c>
      <c r="C33" s="59"/>
      <c r="D33" s="59"/>
      <c r="E33" s="67"/>
      <c r="F33" s="81">
        <v>28</v>
      </c>
      <c r="G33" s="59" t="s">
        <v>116</v>
      </c>
      <c r="H33" s="65"/>
      <c r="I33" s="68" t="s">
        <v>140</v>
      </c>
      <c r="J33" s="59"/>
      <c r="K33" s="59"/>
      <c r="L33" s="23"/>
      <c r="M33" s="81">
        <v>25</v>
      </c>
      <c r="N33" s="59" t="s">
        <v>116</v>
      </c>
      <c r="O33" s="65"/>
      <c r="P33" s="45"/>
      <c r="Q33" s="74"/>
      <c r="S33" s="31"/>
      <c r="T33" s="45"/>
      <c r="U33" s="45"/>
      <c r="V33" s="45"/>
      <c r="W33" s="45"/>
      <c r="X33" s="45"/>
      <c r="Y33" s="45"/>
      <c r="Z33" s="44"/>
      <c r="AA33" s="45"/>
    </row>
    <row r="34" spans="2:27">
      <c r="B34" s="68" t="s">
        <v>139</v>
      </c>
      <c r="C34" s="59"/>
      <c r="D34" s="59"/>
      <c r="E34" s="67"/>
      <c r="F34" s="81">
        <v>25</v>
      </c>
      <c r="G34" s="59" t="s">
        <v>116</v>
      </c>
      <c r="H34" s="65"/>
      <c r="I34" s="68" t="s">
        <v>139</v>
      </c>
      <c r="J34" s="59"/>
      <c r="K34" s="59"/>
      <c r="L34" s="23"/>
      <c r="M34" s="81">
        <v>25</v>
      </c>
      <c r="N34" s="59" t="s">
        <v>116</v>
      </c>
      <c r="O34" s="65"/>
      <c r="P34" s="45"/>
      <c r="Q34" s="99" t="s">
        <v>138</v>
      </c>
      <c r="S34" s="31"/>
      <c r="T34" s="45"/>
      <c r="U34" s="45"/>
      <c r="V34" s="45"/>
      <c r="W34" s="45"/>
      <c r="X34" s="45"/>
      <c r="Y34" s="45"/>
      <c r="Z34" s="44"/>
      <c r="AA34" s="45"/>
    </row>
    <row r="35" spans="2:27">
      <c r="B35" s="68" t="s">
        <v>137</v>
      </c>
      <c r="C35" s="59"/>
      <c r="D35" s="59"/>
      <c r="E35" s="67"/>
      <c r="F35" s="78">
        <v>66</v>
      </c>
      <c r="G35" s="59" t="s">
        <v>136</v>
      </c>
      <c r="H35" s="65"/>
      <c r="I35" s="68" t="s">
        <v>137</v>
      </c>
      <c r="J35" s="59"/>
      <c r="K35" s="59"/>
      <c r="L35" s="23"/>
      <c r="M35" s="78">
        <v>66</v>
      </c>
      <c r="N35" s="59" t="s">
        <v>136</v>
      </c>
      <c r="O35" s="65"/>
      <c r="P35" s="45"/>
      <c r="Q35" s="98"/>
      <c r="R35" s="72"/>
      <c r="S35" s="31"/>
      <c r="T35" s="45"/>
      <c r="U35" s="45"/>
      <c r="V35" s="45"/>
      <c r="W35" s="45"/>
      <c r="X35" s="45"/>
      <c r="Y35" s="45"/>
      <c r="Z35" s="44"/>
      <c r="AA35" s="45"/>
    </row>
    <row r="36" spans="2:27">
      <c r="B36" s="68"/>
      <c r="C36" s="59"/>
      <c r="D36" s="59"/>
      <c r="E36" s="67"/>
      <c r="F36" s="97"/>
      <c r="G36" s="59"/>
      <c r="H36" s="65"/>
      <c r="I36" s="68"/>
      <c r="J36" s="59"/>
      <c r="K36" s="59"/>
      <c r="L36" s="23"/>
      <c r="M36" s="97"/>
      <c r="N36" s="59"/>
      <c r="O36" s="65"/>
      <c r="P36" s="45"/>
      <c r="Q36" s="33"/>
      <c r="R36" s="46"/>
      <c r="S36" s="45"/>
      <c r="T36" s="45"/>
      <c r="U36" s="45"/>
      <c r="V36" s="45"/>
      <c r="W36" s="45"/>
      <c r="X36" s="45"/>
      <c r="Y36" s="45"/>
      <c r="Z36" s="44"/>
      <c r="AA36" s="45"/>
    </row>
    <row r="37" spans="2:27">
      <c r="B37" s="68" t="s">
        <v>134</v>
      </c>
      <c r="C37" s="59"/>
      <c r="D37" s="59"/>
      <c r="E37" s="67"/>
      <c r="F37" s="78" t="s">
        <v>135</v>
      </c>
      <c r="G37" s="59"/>
      <c r="H37" s="65"/>
      <c r="I37" s="68" t="s">
        <v>134</v>
      </c>
      <c r="J37" s="59"/>
      <c r="K37" s="59"/>
      <c r="L37" s="23"/>
      <c r="M37" s="78" t="s">
        <v>133</v>
      </c>
      <c r="N37" s="59"/>
      <c r="O37" s="65"/>
      <c r="P37" s="45"/>
      <c r="Q37" s="33"/>
      <c r="R37" s="46"/>
      <c r="S37" s="5"/>
      <c r="T37" s="45"/>
      <c r="U37" s="45"/>
      <c r="V37" s="45"/>
      <c r="W37" s="45"/>
      <c r="X37" s="45"/>
      <c r="Y37" s="45"/>
      <c r="Z37" s="44"/>
      <c r="AA37" s="5"/>
    </row>
    <row r="38" spans="2:27">
      <c r="B38" s="68" t="s">
        <v>132</v>
      </c>
      <c r="C38" s="59"/>
      <c r="D38" s="59"/>
      <c r="E38" s="67"/>
      <c r="F38" s="78">
        <v>21</v>
      </c>
      <c r="G38" s="59" t="s">
        <v>116</v>
      </c>
      <c r="H38" s="65"/>
      <c r="I38" s="68" t="s">
        <v>132</v>
      </c>
      <c r="J38" s="59"/>
      <c r="K38" s="59"/>
      <c r="L38" s="23"/>
      <c r="M38" s="78">
        <v>15</v>
      </c>
      <c r="N38" s="59" t="s">
        <v>116</v>
      </c>
      <c r="O38" s="65"/>
      <c r="P38" s="45"/>
      <c r="Q38" s="33"/>
      <c r="R38" s="46"/>
      <c r="S38" s="45"/>
      <c r="T38" s="45"/>
      <c r="U38" s="45"/>
      <c r="V38" s="45"/>
      <c r="W38" s="45"/>
      <c r="X38" s="45"/>
      <c r="Y38" s="45"/>
      <c r="Z38" s="44"/>
      <c r="AA38" s="45"/>
    </row>
    <row r="39" spans="2:27">
      <c r="B39" s="68"/>
      <c r="C39" s="59"/>
      <c r="D39" s="59"/>
      <c r="E39" s="67"/>
      <c r="F39" s="96"/>
      <c r="G39" s="59"/>
      <c r="H39" s="65"/>
      <c r="I39" s="68"/>
      <c r="J39" s="59"/>
      <c r="K39" s="59"/>
      <c r="L39" s="23"/>
      <c r="M39" s="96"/>
      <c r="N39" s="59"/>
      <c r="O39" s="65"/>
      <c r="P39" s="45"/>
      <c r="Q39" s="33"/>
      <c r="R39" s="46"/>
      <c r="S39" s="45"/>
      <c r="T39" s="45"/>
      <c r="U39" s="45"/>
      <c r="V39" s="45"/>
      <c r="W39" s="45"/>
      <c r="X39" s="45"/>
      <c r="Y39" s="45"/>
      <c r="Z39" s="44"/>
      <c r="AA39" s="45"/>
    </row>
    <row r="40" spans="2:27">
      <c r="B40" s="68" t="s">
        <v>131</v>
      </c>
      <c r="C40" s="59"/>
      <c r="D40" s="59"/>
      <c r="E40" s="67"/>
      <c r="F40" s="78">
        <v>18</v>
      </c>
      <c r="G40" s="59" t="s">
        <v>130</v>
      </c>
      <c r="H40" s="65"/>
      <c r="I40" s="68" t="s">
        <v>131</v>
      </c>
      <c r="J40" s="59"/>
      <c r="K40" s="59"/>
      <c r="L40" s="23"/>
      <c r="M40" s="78">
        <v>18</v>
      </c>
      <c r="N40" s="59" t="s">
        <v>130</v>
      </c>
      <c r="O40" s="65"/>
      <c r="P40" s="45"/>
      <c r="Q40" s="33"/>
      <c r="R40" s="46"/>
      <c r="S40" s="45"/>
      <c r="T40" s="45"/>
      <c r="U40" s="45"/>
      <c r="V40" s="45"/>
      <c r="W40" s="45"/>
      <c r="X40" s="45"/>
      <c r="Y40" s="45"/>
      <c r="Z40" s="44"/>
      <c r="AA40" s="45"/>
    </row>
    <row r="41" spans="2:27">
      <c r="B41" s="68"/>
      <c r="C41" s="59"/>
      <c r="D41" s="59"/>
      <c r="E41" s="59"/>
      <c r="F41" s="59"/>
      <c r="G41" s="59"/>
      <c r="H41" s="65"/>
      <c r="I41" s="68"/>
      <c r="J41" s="59"/>
      <c r="K41" s="59"/>
      <c r="L41" s="59"/>
      <c r="M41" s="59"/>
      <c r="N41" s="59"/>
      <c r="O41" s="65"/>
      <c r="P41" s="45"/>
      <c r="Q41" s="33"/>
      <c r="R41" s="46"/>
      <c r="S41" s="45"/>
      <c r="T41" s="45"/>
      <c r="U41" s="45"/>
      <c r="V41" s="45"/>
      <c r="W41" s="45"/>
      <c r="X41" s="45"/>
      <c r="Y41" s="45"/>
      <c r="Z41" s="44"/>
      <c r="AA41" s="45"/>
    </row>
    <row r="42" spans="2:27">
      <c r="B42" s="68" t="s">
        <v>129</v>
      </c>
      <c r="C42" s="59"/>
      <c r="D42" s="59"/>
      <c r="E42" s="59"/>
      <c r="F42" s="78" t="s">
        <v>128</v>
      </c>
      <c r="G42" s="59"/>
      <c r="H42" s="65"/>
      <c r="I42" s="68" t="s">
        <v>129</v>
      </c>
      <c r="J42" s="59"/>
      <c r="K42" s="59"/>
      <c r="L42" s="59"/>
      <c r="M42" s="78" t="s">
        <v>128</v>
      </c>
      <c r="N42" s="59"/>
      <c r="O42" s="65"/>
      <c r="P42" s="45"/>
      <c r="Q42" s="33"/>
      <c r="R42" s="46"/>
      <c r="S42" s="45"/>
      <c r="T42" s="45"/>
      <c r="U42" s="45"/>
      <c r="V42" s="45"/>
      <c r="W42" s="45"/>
      <c r="X42" s="45"/>
      <c r="Y42" s="45"/>
      <c r="Z42" s="44"/>
      <c r="AA42" s="45"/>
    </row>
    <row r="43" spans="2:27">
      <c r="B43" s="68"/>
      <c r="C43" s="59"/>
      <c r="D43" s="59"/>
      <c r="E43" s="59"/>
      <c r="F43" s="59"/>
      <c r="G43" s="59"/>
      <c r="H43" s="59"/>
      <c r="I43" s="68"/>
      <c r="J43" s="59"/>
      <c r="K43" s="59"/>
      <c r="L43" s="59"/>
      <c r="M43" s="59"/>
      <c r="N43" s="59"/>
      <c r="O43" s="65"/>
      <c r="P43" s="45"/>
      <c r="Q43" s="33"/>
      <c r="R43" s="46"/>
      <c r="S43" s="45"/>
      <c r="T43" s="45"/>
      <c r="U43" s="45"/>
      <c r="V43" s="45"/>
      <c r="W43" s="45"/>
      <c r="X43" s="45"/>
      <c r="Y43" s="45"/>
      <c r="Z43" s="44"/>
      <c r="AA43" s="45"/>
    </row>
    <row r="44" spans="2:27">
      <c r="B44" s="1105" t="s">
        <v>127</v>
      </c>
      <c r="C44" s="1106"/>
      <c r="D44" s="1106"/>
      <c r="E44" s="1106"/>
      <c r="F44" s="1106"/>
      <c r="G44" s="1106"/>
      <c r="H44" s="1107"/>
      <c r="I44" s="1117" t="s">
        <v>126</v>
      </c>
      <c r="J44" s="1118"/>
      <c r="K44" s="1118"/>
      <c r="L44" s="1118"/>
      <c r="M44" s="1118"/>
      <c r="N44" s="1118"/>
      <c r="O44" s="1119"/>
      <c r="P44" s="45"/>
      <c r="Q44" s="33"/>
      <c r="R44" s="46"/>
      <c r="S44" s="45"/>
      <c r="T44" s="45"/>
      <c r="U44" s="45"/>
      <c r="V44" s="45"/>
      <c r="W44" s="45"/>
      <c r="X44" s="45"/>
      <c r="Y44" s="45"/>
      <c r="Z44" s="44"/>
      <c r="AA44" s="45"/>
    </row>
    <row r="45" spans="2:27">
      <c r="B45" s="95"/>
      <c r="C45" s="94"/>
      <c r="D45" s="94"/>
      <c r="E45" s="94"/>
      <c r="F45" s="94"/>
      <c r="G45" s="94"/>
      <c r="H45" s="93"/>
      <c r="I45" s="1120"/>
      <c r="J45" s="1121"/>
      <c r="K45" s="1121"/>
      <c r="L45" s="1121"/>
      <c r="M45" s="1121"/>
      <c r="N45" s="1121"/>
      <c r="O45" s="1122"/>
      <c r="P45" s="45"/>
      <c r="Q45" s="47" t="s">
        <v>125</v>
      </c>
      <c r="R45" s="46"/>
      <c r="T45" s="45"/>
      <c r="U45" s="45"/>
      <c r="V45" s="45"/>
      <c r="W45" s="45"/>
      <c r="X45" s="45"/>
      <c r="Y45" s="45"/>
      <c r="Z45" s="44"/>
      <c r="AA45" s="45"/>
    </row>
    <row r="46" spans="2:27">
      <c r="B46" s="92"/>
      <c r="C46" s="91"/>
      <c r="D46" s="91"/>
      <c r="E46" s="91"/>
      <c r="F46" s="91"/>
      <c r="G46" s="91"/>
      <c r="H46" s="90"/>
      <c r="I46" s="1123"/>
      <c r="J46" s="1124"/>
      <c r="K46" s="1124"/>
      <c r="L46" s="1124"/>
      <c r="M46" s="1124"/>
      <c r="N46" s="1124"/>
      <c r="O46" s="1125"/>
      <c r="P46" s="45"/>
      <c r="Q46" s="45"/>
      <c r="R46" s="46"/>
      <c r="T46" s="45"/>
      <c r="U46" s="45"/>
      <c r="V46" s="45"/>
      <c r="W46" s="45"/>
      <c r="X46" s="45"/>
      <c r="Y46" s="45"/>
      <c r="Z46" s="44"/>
      <c r="AA46" s="45"/>
    </row>
    <row r="47" spans="2:27">
      <c r="B47" s="92"/>
      <c r="C47" s="91"/>
      <c r="D47" s="91"/>
      <c r="E47" s="91"/>
      <c r="F47" s="91"/>
      <c r="G47" s="91"/>
      <c r="H47" s="90"/>
      <c r="I47" s="1123"/>
      <c r="J47" s="1124"/>
      <c r="K47" s="1124"/>
      <c r="L47" s="1124"/>
      <c r="M47" s="1124"/>
      <c r="N47" s="1124"/>
      <c r="O47" s="1125"/>
      <c r="P47" s="45"/>
      <c r="Q47" s="69" t="s">
        <v>124</v>
      </c>
      <c r="R47" s="46"/>
      <c r="T47" s="45"/>
      <c r="U47" s="45"/>
      <c r="V47" s="45"/>
      <c r="W47" s="45"/>
      <c r="X47" s="45"/>
      <c r="Y47" s="45"/>
      <c r="Z47" s="44"/>
      <c r="AA47" s="45"/>
    </row>
    <row r="48" spans="2:27">
      <c r="B48" s="92"/>
      <c r="C48" s="91"/>
      <c r="D48" s="91"/>
      <c r="E48" s="91"/>
      <c r="F48" s="91"/>
      <c r="G48" s="91"/>
      <c r="H48" s="90"/>
      <c r="I48" s="1123"/>
      <c r="J48" s="1124"/>
      <c r="K48" s="1124"/>
      <c r="L48" s="1124"/>
      <c r="M48" s="1124"/>
      <c r="N48" s="1124"/>
      <c r="O48" s="1125"/>
      <c r="P48" s="45"/>
      <c r="Q48" s="33"/>
      <c r="R48" s="46"/>
      <c r="S48" s="45"/>
      <c r="T48" s="45"/>
      <c r="U48" s="45"/>
      <c r="V48" s="45"/>
      <c r="W48" s="45"/>
      <c r="X48" s="45"/>
      <c r="Y48" s="45"/>
      <c r="Z48" s="44"/>
      <c r="AA48" s="45"/>
    </row>
    <row r="49" spans="2:27">
      <c r="B49" s="92"/>
      <c r="C49" s="91"/>
      <c r="D49" s="91"/>
      <c r="E49" s="91"/>
      <c r="F49" s="91"/>
      <c r="G49" s="91"/>
      <c r="H49" s="90"/>
      <c r="I49" s="1123"/>
      <c r="J49" s="1124"/>
      <c r="K49" s="1124"/>
      <c r="L49" s="1124"/>
      <c r="M49" s="1124"/>
      <c r="N49" s="1124"/>
      <c r="O49" s="1125"/>
      <c r="P49" s="45"/>
      <c r="Q49" s="47" t="s">
        <v>123</v>
      </c>
      <c r="R49" s="46"/>
      <c r="S49" s="45"/>
      <c r="T49" s="45"/>
      <c r="U49" s="45"/>
      <c r="V49" s="45"/>
      <c r="W49" s="45"/>
      <c r="X49" s="45"/>
      <c r="Y49" s="45"/>
      <c r="Z49" s="44"/>
      <c r="AA49" s="45"/>
    </row>
    <row r="50" spans="2:27">
      <c r="B50" s="92"/>
      <c r="C50" s="91"/>
      <c r="D50" s="91"/>
      <c r="E50" s="91"/>
      <c r="F50" s="91"/>
      <c r="G50" s="91"/>
      <c r="H50" s="90"/>
      <c r="I50" s="1123"/>
      <c r="J50" s="1124"/>
      <c r="K50" s="1124"/>
      <c r="L50" s="1124"/>
      <c r="M50" s="1124"/>
      <c r="N50" s="1124"/>
      <c r="O50" s="1125"/>
      <c r="P50" s="45"/>
      <c r="Q50" s="33"/>
      <c r="R50" s="46"/>
      <c r="S50" s="45"/>
      <c r="T50" s="45"/>
      <c r="U50" s="45"/>
      <c r="V50" s="45"/>
      <c r="W50" s="45"/>
      <c r="X50" s="45"/>
      <c r="Y50" s="45"/>
      <c r="Z50" s="44"/>
      <c r="AA50" s="45"/>
    </row>
    <row r="51" spans="2:27">
      <c r="B51" s="92"/>
      <c r="C51" s="91"/>
      <c r="D51" s="91"/>
      <c r="E51" s="91"/>
      <c r="F51" s="91"/>
      <c r="G51" s="91"/>
      <c r="H51" s="90"/>
      <c r="I51" s="1123"/>
      <c r="J51" s="1124"/>
      <c r="K51" s="1124"/>
      <c r="L51" s="1124"/>
      <c r="M51" s="1124"/>
      <c r="N51" s="1124"/>
      <c r="O51" s="1125"/>
      <c r="P51" s="45"/>
      <c r="Q51" s="33"/>
      <c r="R51" s="46"/>
      <c r="S51" s="45"/>
      <c r="T51" s="45"/>
      <c r="U51" s="45"/>
      <c r="V51" s="45"/>
      <c r="W51" s="45"/>
      <c r="X51" s="45"/>
      <c r="Y51" s="45"/>
      <c r="Z51" s="44"/>
      <c r="AA51" s="45"/>
    </row>
    <row r="52" spans="2:27">
      <c r="B52" s="92"/>
      <c r="C52" s="91"/>
      <c r="D52" s="91"/>
      <c r="E52" s="91"/>
      <c r="F52" s="91"/>
      <c r="G52" s="91"/>
      <c r="H52" s="90"/>
      <c r="I52" s="1123"/>
      <c r="J52" s="1124"/>
      <c r="K52" s="1124"/>
      <c r="L52" s="1124"/>
      <c r="M52" s="1124"/>
      <c r="N52" s="1124"/>
      <c r="O52" s="1125"/>
      <c r="P52" s="45"/>
      <c r="Q52" s="33"/>
      <c r="R52" s="46"/>
      <c r="S52" s="45"/>
      <c r="T52" s="45"/>
      <c r="U52" s="45"/>
      <c r="V52" s="45"/>
      <c r="W52" s="45"/>
      <c r="X52" s="45"/>
      <c r="Y52" s="45"/>
      <c r="Z52" s="44"/>
      <c r="AA52" s="45"/>
    </row>
    <row r="53" spans="2:27">
      <c r="B53" s="92"/>
      <c r="C53" s="91"/>
      <c r="D53" s="91"/>
      <c r="E53" s="91"/>
      <c r="F53" s="91"/>
      <c r="G53" s="91"/>
      <c r="H53" s="90"/>
      <c r="I53" s="1123"/>
      <c r="J53" s="1124"/>
      <c r="K53" s="1124"/>
      <c r="L53" s="1124"/>
      <c r="M53" s="1124"/>
      <c r="N53" s="1124"/>
      <c r="O53" s="1125"/>
      <c r="P53" s="45"/>
      <c r="Q53" s="47"/>
      <c r="R53" s="46"/>
      <c r="S53" s="45"/>
      <c r="T53" s="45"/>
      <c r="U53" s="45"/>
      <c r="V53" s="45"/>
      <c r="W53" s="45"/>
      <c r="X53" s="45"/>
      <c r="Y53" s="45"/>
      <c r="Z53" s="44"/>
      <c r="AA53" s="45"/>
    </row>
    <row r="54" spans="2:27">
      <c r="B54" s="92"/>
      <c r="C54" s="91"/>
      <c r="D54" s="91"/>
      <c r="E54" s="91"/>
      <c r="F54" s="91"/>
      <c r="G54" s="91"/>
      <c r="H54" s="90"/>
      <c r="I54" s="1123"/>
      <c r="J54" s="1124"/>
      <c r="K54" s="1124"/>
      <c r="L54" s="1124"/>
      <c r="M54" s="1124"/>
      <c r="N54" s="1124"/>
      <c r="O54" s="1125"/>
      <c r="P54" s="45"/>
      <c r="Q54" s="33"/>
      <c r="R54" s="46"/>
      <c r="S54" s="45"/>
      <c r="T54" s="45"/>
      <c r="U54" s="45"/>
      <c r="V54" s="45"/>
      <c r="W54" s="45"/>
      <c r="X54" s="45"/>
      <c r="Y54" s="45"/>
      <c r="Z54" s="44"/>
      <c r="AA54" s="45"/>
    </row>
    <row r="55" spans="2:27">
      <c r="B55" s="92"/>
      <c r="C55" s="91"/>
      <c r="D55" s="91"/>
      <c r="E55" s="91"/>
      <c r="F55" s="91"/>
      <c r="G55" s="91"/>
      <c r="H55" s="90"/>
      <c r="I55" s="1123"/>
      <c r="J55" s="1124"/>
      <c r="K55" s="1124"/>
      <c r="L55" s="1124"/>
      <c r="M55" s="1124"/>
      <c r="N55" s="1124"/>
      <c r="O55" s="1125"/>
      <c r="P55" s="45"/>
      <c r="Q55" s="33"/>
      <c r="R55" s="46"/>
      <c r="S55" s="45"/>
      <c r="T55" s="45"/>
      <c r="U55" s="45"/>
      <c r="V55" s="45"/>
      <c r="W55" s="45"/>
      <c r="X55" s="45"/>
      <c r="Y55" s="45"/>
      <c r="Z55" s="44"/>
      <c r="AA55" s="45"/>
    </row>
    <row r="56" spans="2:27">
      <c r="B56" s="92"/>
      <c r="C56" s="91"/>
      <c r="D56" s="91"/>
      <c r="E56" s="91"/>
      <c r="F56" s="91"/>
      <c r="G56" s="91"/>
      <c r="H56" s="90"/>
      <c r="I56" s="1123"/>
      <c r="J56" s="1124"/>
      <c r="K56" s="1124"/>
      <c r="L56" s="1124"/>
      <c r="M56" s="1124"/>
      <c r="N56" s="1124"/>
      <c r="O56" s="1125"/>
      <c r="P56" s="45"/>
      <c r="Q56" s="33"/>
      <c r="R56" s="46"/>
      <c r="S56" s="45"/>
      <c r="T56" s="45"/>
      <c r="U56" s="45"/>
      <c r="V56" s="45"/>
      <c r="W56" s="45"/>
      <c r="X56" s="45"/>
      <c r="Y56" s="45"/>
      <c r="Z56" s="44"/>
      <c r="AA56" s="45"/>
    </row>
    <row r="57" spans="2:27">
      <c r="B57" s="92"/>
      <c r="C57" s="91"/>
      <c r="D57" s="91"/>
      <c r="E57" s="91"/>
      <c r="F57" s="91"/>
      <c r="G57" s="91"/>
      <c r="H57" s="90"/>
      <c r="I57" s="1123"/>
      <c r="J57" s="1124"/>
      <c r="K57" s="1124"/>
      <c r="L57" s="1124"/>
      <c r="M57" s="1124"/>
      <c r="N57" s="1124"/>
      <c r="O57" s="1125"/>
      <c r="P57" s="45"/>
      <c r="Q57" s="33"/>
      <c r="R57" s="46"/>
      <c r="S57" s="45"/>
      <c r="T57" s="45"/>
      <c r="U57" s="45"/>
      <c r="V57" s="45"/>
      <c r="W57" s="45"/>
      <c r="X57" s="45"/>
      <c r="Y57" s="45"/>
      <c r="Z57" s="44"/>
      <c r="AA57" s="45"/>
    </row>
    <row r="58" spans="2:27">
      <c r="B58" s="92"/>
      <c r="C58" s="91"/>
      <c r="D58" s="91"/>
      <c r="E58" s="91"/>
      <c r="F58" s="91"/>
      <c r="G58" s="91"/>
      <c r="H58" s="90"/>
      <c r="I58" s="1123"/>
      <c r="J58" s="1124"/>
      <c r="K58" s="1124"/>
      <c r="L58" s="1124"/>
      <c r="M58" s="1124"/>
      <c r="N58" s="1124"/>
      <c r="O58" s="1125"/>
      <c r="P58" s="45"/>
      <c r="Q58" s="33"/>
      <c r="R58" s="46"/>
      <c r="S58" s="45"/>
      <c r="T58" s="45"/>
      <c r="U58" s="45"/>
      <c r="V58" s="45"/>
      <c r="W58" s="45"/>
      <c r="X58" s="45"/>
      <c r="Y58" s="45"/>
      <c r="Z58" s="44"/>
      <c r="AA58" s="45"/>
    </row>
    <row r="59" spans="2:27">
      <c r="B59" s="92"/>
      <c r="C59" s="91"/>
      <c r="D59" s="91"/>
      <c r="E59" s="91"/>
      <c r="F59" s="91"/>
      <c r="G59" s="91"/>
      <c r="H59" s="90"/>
      <c r="I59" s="1123"/>
      <c r="J59" s="1124"/>
      <c r="K59" s="1124"/>
      <c r="L59" s="1124"/>
      <c r="M59" s="1124"/>
      <c r="N59" s="1124"/>
      <c r="O59" s="1125"/>
      <c r="P59" s="45"/>
      <c r="Q59" s="33"/>
      <c r="R59" s="46"/>
      <c r="S59" s="45"/>
      <c r="T59" s="45"/>
      <c r="U59" s="45"/>
      <c r="V59" s="45"/>
      <c r="W59" s="45"/>
      <c r="X59" s="45"/>
      <c r="Y59" s="45"/>
      <c r="Z59" s="44"/>
      <c r="AA59" s="45"/>
    </row>
    <row r="60" spans="2:27">
      <c r="B60" s="92"/>
      <c r="C60" s="91"/>
      <c r="D60" s="91"/>
      <c r="E60" s="91"/>
      <c r="F60" s="91"/>
      <c r="G60" s="91"/>
      <c r="H60" s="90"/>
      <c r="I60" s="1123"/>
      <c r="J60" s="1124"/>
      <c r="K60" s="1124"/>
      <c r="L60" s="1124"/>
      <c r="M60" s="1124"/>
      <c r="N60" s="1124"/>
      <c r="O60" s="1125"/>
      <c r="P60" s="45"/>
      <c r="Q60" s="33"/>
      <c r="R60" s="46"/>
      <c r="S60" s="45"/>
      <c r="T60" s="45"/>
      <c r="U60" s="45"/>
      <c r="V60" s="45"/>
      <c r="W60" s="45"/>
      <c r="X60" s="45"/>
      <c r="Y60" s="45"/>
      <c r="Z60" s="44"/>
      <c r="AA60" s="45"/>
    </row>
    <row r="61" spans="2:27">
      <c r="B61" s="92"/>
      <c r="C61" s="91"/>
      <c r="D61" s="91"/>
      <c r="E61" s="91"/>
      <c r="F61" s="91"/>
      <c r="G61" s="91"/>
      <c r="H61" s="90"/>
      <c r="I61" s="1123"/>
      <c r="J61" s="1124"/>
      <c r="K61" s="1124"/>
      <c r="L61" s="1124"/>
      <c r="M61" s="1124"/>
      <c r="N61" s="1124"/>
      <c r="O61" s="1125"/>
      <c r="P61" s="45"/>
      <c r="Q61" s="33"/>
      <c r="R61" s="46"/>
      <c r="S61" s="45"/>
      <c r="T61" s="45"/>
      <c r="U61" s="45"/>
      <c r="V61" s="45"/>
      <c r="W61" s="45"/>
      <c r="X61" s="45"/>
      <c r="Y61" s="45"/>
      <c r="Z61" s="44"/>
      <c r="AA61" s="45"/>
    </row>
    <row r="62" spans="2:27">
      <c r="B62" s="92"/>
      <c r="C62" s="91"/>
      <c r="D62" s="91"/>
      <c r="E62" s="91"/>
      <c r="F62" s="91"/>
      <c r="G62" s="91"/>
      <c r="H62" s="90"/>
      <c r="I62" s="1123"/>
      <c r="J62" s="1124"/>
      <c r="K62" s="1124"/>
      <c r="L62" s="1124"/>
      <c r="M62" s="1124"/>
      <c r="N62" s="1124"/>
      <c r="O62" s="1125"/>
      <c r="P62" s="45"/>
      <c r="Q62" s="33"/>
      <c r="R62" s="46"/>
      <c r="S62" s="45"/>
      <c r="T62" s="45"/>
      <c r="U62" s="45"/>
      <c r="V62" s="45"/>
      <c r="W62" s="45"/>
      <c r="X62" s="45"/>
      <c r="Y62" s="45"/>
      <c r="Z62" s="44"/>
      <c r="AA62" s="45"/>
    </row>
    <row r="63" spans="2:27">
      <c r="B63" s="89"/>
      <c r="C63" s="88"/>
      <c r="D63" s="88"/>
      <c r="E63" s="88"/>
      <c r="F63" s="88"/>
      <c r="G63" s="88"/>
      <c r="H63" s="87"/>
      <c r="I63" s="1126"/>
      <c r="J63" s="1127"/>
      <c r="K63" s="1127"/>
      <c r="L63" s="1127"/>
      <c r="M63" s="1127"/>
      <c r="N63" s="1127"/>
      <c r="O63" s="1128"/>
      <c r="P63" s="45"/>
      <c r="Q63" s="33"/>
      <c r="R63" s="46"/>
      <c r="S63" s="45"/>
      <c r="T63" s="45"/>
      <c r="U63" s="45"/>
      <c r="V63" s="45"/>
      <c r="W63" s="45"/>
      <c r="X63" s="45"/>
      <c r="Y63" s="45"/>
      <c r="Z63" s="44"/>
      <c r="AA63" s="45"/>
    </row>
    <row r="64" spans="2:27">
      <c r="B64" s="68" t="s">
        <v>89</v>
      </c>
      <c r="C64" s="66"/>
      <c r="D64" s="66"/>
      <c r="E64" s="66"/>
      <c r="F64" s="66"/>
      <c r="G64" s="59"/>
      <c r="H64" s="59"/>
      <c r="I64" s="59"/>
      <c r="J64" s="59"/>
      <c r="K64" s="59"/>
      <c r="L64" s="59"/>
      <c r="M64" s="59"/>
      <c r="N64" s="59"/>
      <c r="O64" s="65"/>
      <c r="P64" s="45"/>
      <c r="Q64" s="33"/>
      <c r="R64" s="46"/>
      <c r="S64" s="45"/>
      <c r="T64" s="45"/>
      <c r="U64" s="45"/>
      <c r="V64" s="45"/>
      <c r="W64" s="45"/>
      <c r="X64" s="45"/>
      <c r="Y64" s="45"/>
      <c r="Z64" s="44"/>
      <c r="AA64" s="45"/>
    </row>
    <row r="65" spans="2:27">
      <c r="B65" s="68" t="s">
        <v>88</v>
      </c>
      <c r="C65" s="66"/>
      <c r="D65" s="66"/>
      <c r="E65" s="67"/>
      <c r="F65" s="66"/>
      <c r="G65" s="59"/>
      <c r="H65" s="59"/>
      <c r="I65" s="59"/>
      <c r="J65" s="59"/>
      <c r="K65" s="59"/>
      <c r="L65" s="59"/>
      <c r="M65" s="59"/>
      <c r="N65" s="59"/>
      <c r="O65" s="65"/>
      <c r="P65" s="45"/>
      <c r="Q65" s="33"/>
      <c r="R65" s="46"/>
      <c r="S65" s="45"/>
      <c r="T65" s="45"/>
      <c r="U65" s="45"/>
      <c r="V65" s="45"/>
      <c r="W65" s="45"/>
      <c r="X65" s="45"/>
      <c r="Y65" s="45"/>
      <c r="Z65" s="44"/>
      <c r="AA65" s="45"/>
    </row>
    <row r="66" spans="2:27">
      <c r="B66" s="50"/>
      <c r="C66" s="49"/>
      <c r="D66" s="49"/>
      <c r="E66" s="49"/>
      <c r="F66" s="49"/>
      <c r="G66" s="49"/>
      <c r="H66" s="49"/>
      <c r="I66" s="49"/>
      <c r="J66" s="49"/>
      <c r="K66" s="49"/>
      <c r="L66" s="49"/>
      <c r="M66" s="49"/>
      <c r="N66" s="49"/>
      <c r="O66" s="48"/>
      <c r="P66" s="45"/>
      <c r="Q66" s="33"/>
      <c r="R66" s="46"/>
      <c r="S66" s="45"/>
      <c r="T66" s="45"/>
      <c r="U66" s="45"/>
      <c r="V66" s="45"/>
      <c r="W66" s="45"/>
      <c r="X66" s="45"/>
      <c r="Y66" s="45"/>
      <c r="Z66" s="44"/>
      <c r="AA66" s="45"/>
    </row>
    <row r="67" spans="2:27">
      <c r="B67" s="64" t="s">
        <v>87</v>
      </c>
      <c r="C67" s="63"/>
      <c r="D67" s="63"/>
      <c r="E67" s="62" t="s">
        <v>86</v>
      </c>
      <c r="F67" s="62"/>
      <c r="G67" s="62"/>
      <c r="H67" s="62"/>
      <c r="I67" s="62"/>
      <c r="J67" s="58"/>
      <c r="K67" s="58"/>
      <c r="L67" s="58"/>
      <c r="M67" s="58"/>
      <c r="N67" s="58"/>
      <c r="O67" s="61"/>
      <c r="P67" s="45"/>
      <c r="Q67" s="33"/>
      <c r="R67" s="46"/>
      <c r="S67" s="45"/>
      <c r="T67" s="45"/>
      <c r="U67" s="45"/>
      <c r="V67" s="45"/>
      <c r="W67" s="45"/>
      <c r="X67" s="45"/>
      <c r="Y67" s="45"/>
      <c r="Z67" s="44"/>
      <c r="AA67" s="45"/>
    </row>
    <row r="68" spans="2:27">
      <c r="B68" s="60" t="s">
        <v>85</v>
      </c>
      <c r="C68" s="59"/>
      <c r="D68" s="59"/>
      <c r="E68" s="58" t="s">
        <v>84</v>
      </c>
      <c r="F68" s="58"/>
      <c r="G68" s="58"/>
      <c r="H68" s="58"/>
      <c r="I68" s="58"/>
      <c r="J68" s="57"/>
      <c r="K68" s="57"/>
      <c r="L68" s="57"/>
      <c r="M68" s="57"/>
      <c r="N68" s="57"/>
      <c r="O68" s="56"/>
      <c r="P68" s="45"/>
      <c r="Q68" s="33"/>
      <c r="R68" s="46"/>
      <c r="S68" s="45"/>
      <c r="T68" s="45"/>
      <c r="U68" s="45"/>
      <c r="V68" s="45"/>
      <c r="W68" s="45"/>
      <c r="X68" s="45"/>
      <c r="Y68" s="45"/>
      <c r="Z68" s="44"/>
      <c r="AA68" s="45"/>
    </row>
    <row r="69" spans="2:27">
      <c r="B69" s="55" t="s">
        <v>83</v>
      </c>
      <c r="C69" s="54"/>
      <c r="D69" s="54"/>
      <c r="E69" s="53" t="s">
        <v>82</v>
      </c>
      <c r="F69" s="53"/>
      <c r="G69" s="53"/>
      <c r="H69" s="53"/>
      <c r="I69" s="53"/>
      <c r="J69" s="52"/>
      <c r="K69" s="52"/>
      <c r="L69" s="52"/>
      <c r="M69" s="52"/>
      <c r="N69" s="52"/>
      <c r="O69" s="51"/>
      <c r="P69" s="45"/>
      <c r="Q69" s="33"/>
      <c r="R69" s="46"/>
      <c r="S69" s="45"/>
      <c r="T69" s="45"/>
      <c r="U69" s="45"/>
      <c r="V69" s="45"/>
      <c r="W69" s="45"/>
      <c r="X69" s="45"/>
      <c r="Y69" s="45"/>
      <c r="Z69" s="44"/>
      <c r="AA69" s="45"/>
    </row>
    <row r="70" spans="2:27">
      <c r="B70" s="50"/>
      <c r="C70" s="49"/>
      <c r="D70" s="49"/>
      <c r="E70" s="49"/>
      <c r="F70" s="49"/>
      <c r="G70" s="49"/>
      <c r="H70" s="49"/>
      <c r="I70" s="49"/>
      <c r="J70" s="49"/>
      <c r="K70" s="49"/>
      <c r="L70" s="49"/>
      <c r="M70" s="49"/>
      <c r="N70" s="49"/>
      <c r="O70" s="48"/>
      <c r="P70" s="45"/>
      <c r="Q70" s="33"/>
      <c r="R70" s="46"/>
      <c r="S70" s="45"/>
      <c r="T70" s="45"/>
      <c r="U70" s="45"/>
      <c r="V70" s="45"/>
      <c r="W70" s="45"/>
      <c r="X70" s="45"/>
      <c r="Y70" s="45"/>
      <c r="Z70" s="44"/>
      <c r="AA70" s="45"/>
    </row>
    <row r="71" spans="2:27">
      <c r="B71" s="47"/>
      <c r="C71" s="45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33"/>
      <c r="R71" s="46"/>
      <c r="S71" s="45"/>
      <c r="T71" s="45"/>
      <c r="U71" s="45"/>
      <c r="V71" s="45"/>
      <c r="W71" s="45"/>
      <c r="X71" s="45"/>
      <c r="Y71" s="45"/>
      <c r="Z71" s="44"/>
      <c r="AA71" s="45"/>
    </row>
    <row r="72" spans="2:27">
      <c r="B72" s="86"/>
      <c r="C72" s="85"/>
      <c r="D72" s="85"/>
      <c r="E72" s="85"/>
      <c r="F72" s="85"/>
      <c r="G72" s="85"/>
      <c r="H72" s="85"/>
      <c r="I72" s="85"/>
      <c r="J72" s="85"/>
      <c r="K72" s="85"/>
      <c r="L72" s="85"/>
      <c r="M72" s="85"/>
      <c r="N72" s="85"/>
      <c r="O72" s="31"/>
      <c r="P72" s="72"/>
      <c r="Q72" s="31"/>
      <c r="R72" s="31"/>
      <c r="S72" s="31"/>
      <c r="T72" s="31"/>
      <c r="U72" s="31"/>
      <c r="V72" s="31"/>
      <c r="W72" s="31"/>
      <c r="X72" s="84"/>
    </row>
    <row r="73" spans="2:27">
      <c r="B73" s="83" t="s">
        <v>122</v>
      </c>
      <c r="C73" s="63"/>
      <c r="D73" s="63"/>
      <c r="E73" s="63"/>
      <c r="F73" s="63"/>
      <c r="G73" s="63"/>
      <c r="H73" s="82"/>
      <c r="I73" s="63"/>
      <c r="J73" s="63"/>
      <c r="K73" s="63"/>
      <c r="L73" s="63"/>
      <c r="M73" s="63"/>
      <c r="N73" s="63"/>
      <c r="O73" s="82"/>
      <c r="P73" s="46"/>
      <c r="Q73" s="45"/>
      <c r="R73" s="45"/>
      <c r="S73" s="45"/>
      <c r="T73" s="45"/>
      <c r="U73" s="45"/>
      <c r="V73" s="45"/>
      <c r="W73" s="45"/>
      <c r="X73" s="44"/>
    </row>
    <row r="74" spans="2:27">
      <c r="B74" s="68" t="s">
        <v>121</v>
      </c>
      <c r="C74" s="80"/>
      <c r="D74" s="80"/>
      <c r="E74" s="81" t="s">
        <v>120</v>
      </c>
      <c r="F74" s="80"/>
      <c r="G74" s="80"/>
      <c r="H74" s="65"/>
      <c r="I74" s="68" t="s">
        <v>119</v>
      </c>
      <c r="J74" s="80"/>
      <c r="K74" s="80"/>
      <c r="L74" s="81" t="s">
        <v>118</v>
      </c>
      <c r="M74" s="80"/>
      <c r="N74" s="67"/>
      <c r="O74" s="65"/>
      <c r="P74" s="46"/>
      <c r="Q74" s="45"/>
      <c r="R74" s="5"/>
      <c r="S74" s="45"/>
      <c r="T74" s="45"/>
      <c r="U74" s="45"/>
      <c r="V74" s="45"/>
      <c r="W74" s="45"/>
      <c r="X74" s="44"/>
    </row>
    <row r="75" spans="2:27">
      <c r="B75" s="79"/>
      <c r="C75" s="78"/>
      <c r="D75" s="78"/>
      <c r="E75" s="78"/>
      <c r="F75" s="78"/>
      <c r="G75" s="80"/>
      <c r="H75" s="77"/>
      <c r="I75" s="79"/>
      <c r="J75" s="78"/>
      <c r="K75" s="78"/>
      <c r="L75" s="78"/>
      <c r="M75" s="78"/>
      <c r="N75" s="78"/>
      <c r="O75" s="77"/>
      <c r="P75" s="46"/>
      <c r="Q75" s="45"/>
      <c r="R75" s="45"/>
      <c r="S75" s="45"/>
      <c r="T75" s="45"/>
      <c r="U75" s="45"/>
      <c r="V75" s="45"/>
      <c r="W75" s="45"/>
      <c r="X75" s="44"/>
    </row>
    <row r="76" spans="2:27">
      <c r="B76" s="68" t="s">
        <v>117</v>
      </c>
      <c r="C76" s="59"/>
      <c r="D76" s="59"/>
      <c r="E76" s="59"/>
      <c r="F76" s="59"/>
      <c r="G76" s="59" t="s">
        <v>116</v>
      </c>
      <c r="H76" s="65"/>
      <c r="I76" s="68" t="s">
        <v>117</v>
      </c>
      <c r="J76" s="59"/>
      <c r="K76" s="59"/>
      <c r="L76" s="59"/>
      <c r="M76" s="59"/>
      <c r="N76" s="76" t="s">
        <v>116</v>
      </c>
      <c r="O76" s="65"/>
      <c r="P76" s="72"/>
      <c r="Q76" s="31"/>
      <c r="R76" s="45"/>
      <c r="S76" s="45"/>
      <c r="T76" s="45"/>
      <c r="U76" s="45"/>
      <c r="V76" s="45"/>
      <c r="W76" s="45"/>
      <c r="X76" s="44"/>
    </row>
    <row r="77" spans="2:27">
      <c r="B77" s="68" t="s">
        <v>114</v>
      </c>
      <c r="C77" s="59"/>
      <c r="D77" s="59"/>
      <c r="E77" s="73" t="s">
        <v>115</v>
      </c>
      <c r="F77" s="59"/>
      <c r="G77" s="59"/>
      <c r="H77" s="65"/>
      <c r="I77" s="68" t="s">
        <v>114</v>
      </c>
      <c r="J77" s="59"/>
      <c r="K77" s="59"/>
      <c r="L77" s="70" t="s">
        <v>113</v>
      </c>
      <c r="M77" s="59"/>
      <c r="N77" s="75"/>
      <c r="O77" s="65"/>
      <c r="P77" s="74"/>
      <c r="Q77" s="31"/>
      <c r="R77" s="45"/>
      <c r="S77" s="45"/>
      <c r="T77" s="45"/>
      <c r="U77" s="45"/>
      <c r="V77" s="45"/>
      <c r="W77" s="45"/>
      <c r="X77" s="44"/>
    </row>
    <row r="78" spans="2:27">
      <c r="B78" s="68" t="s">
        <v>112</v>
      </c>
      <c r="C78" s="59"/>
      <c r="D78" s="59"/>
      <c r="E78" s="73" t="s">
        <v>111</v>
      </c>
      <c r="F78" s="59"/>
      <c r="G78" s="59" t="s">
        <v>109</v>
      </c>
      <c r="H78" s="65"/>
      <c r="I78" s="68" t="s">
        <v>112</v>
      </c>
      <c r="J78" s="59"/>
      <c r="K78" s="59"/>
      <c r="L78" s="73" t="s">
        <v>111</v>
      </c>
      <c r="M78" s="59"/>
      <c r="N78" s="59" t="s">
        <v>109</v>
      </c>
      <c r="O78" s="65"/>
      <c r="P78" s="72"/>
      <c r="Q78" s="31"/>
      <c r="R78" s="45"/>
      <c r="S78" s="45"/>
      <c r="T78" s="45"/>
      <c r="U78" s="45"/>
      <c r="V78" s="45"/>
      <c r="W78" s="45"/>
      <c r="X78" s="44"/>
    </row>
    <row r="79" spans="2:27">
      <c r="B79" s="68" t="s">
        <v>110</v>
      </c>
      <c r="C79" s="59"/>
      <c r="D79" s="59"/>
      <c r="E79" s="73">
        <v>53</v>
      </c>
      <c r="F79" s="59"/>
      <c r="G79" s="59" t="s">
        <v>109</v>
      </c>
      <c r="H79" s="65"/>
      <c r="I79" s="68" t="s">
        <v>110</v>
      </c>
      <c r="J79" s="59"/>
      <c r="K79" s="59"/>
      <c r="L79" s="70">
        <v>53</v>
      </c>
      <c r="M79" s="59"/>
      <c r="N79" s="59" t="s">
        <v>109</v>
      </c>
      <c r="O79" s="65"/>
      <c r="P79" s="72"/>
      <c r="Q79" s="31"/>
      <c r="R79" s="45"/>
      <c r="S79" s="45"/>
      <c r="T79" s="45"/>
      <c r="U79" s="45"/>
      <c r="V79" s="45"/>
      <c r="W79" s="45"/>
      <c r="X79" s="44"/>
    </row>
    <row r="80" spans="2:27">
      <c r="B80" s="68" t="s">
        <v>107</v>
      </c>
      <c r="C80" s="59"/>
      <c r="D80" s="59"/>
      <c r="E80" s="73" t="s">
        <v>108</v>
      </c>
      <c r="F80" s="59"/>
      <c r="G80" s="59"/>
      <c r="H80" s="65"/>
      <c r="I80" s="68" t="s">
        <v>107</v>
      </c>
      <c r="J80" s="59"/>
      <c r="K80" s="59"/>
      <c r="L80" s="70" t="s">
        <v>106</v>
      </c>
      <c r="M80" s="59"/>
      <c r="N80" s="59"/>
      <c r="O80" s="65"/>
      <c r="P80" s="72"/>
      <c r="Q80" s="31"/>
      <c r="R80" s="45"/>
      <c r="S80" s="45"/>
      <c r="T80" s="45"/>
      <c r="U80" s="45"/>
      <c r="V80" s="45"/>
      <c r="W80" s="45"/>
      <c r="X80" s="44"/>
    </row>
    <row r="81" spans="2:24">
      <c r="B81" s="68"/>
      <c r="C81" s="59"/>
      <c r="D81" s="59"/>
      <c r="E81" s="71"/>
      <c r="F81" s="59"/>
      <c r="G81" s="59"/>
      <c r="H81" s="65"/>
      <c r="I81" s="68"/>
      <c r="J81" s="59"/>
      <c r="K81" s="59"/>
      <c r="L81" s="57"/>
      <c r="M81" s="59"/>
      <c r="N81" s="59"/>
      <c r="O81" s="65"/>
      <c r="P81" s="46"/>
      <c r="Q81" s="45"/>
      <c r="R81" s="45"/>
      <c r="S81" s="45"/>
      <c r="T81" s="45"/>
      <c r="U81" s="45"/>
      <c r="V81" s="45"/>
      <c r="W81" s="45"/>
      <c r="X81" s="44"/>
    </row>
    <row r="82" spans="2:24">
      <c r="B82" s="68" t="s">
        <v>104</v>
      </c>
      <c r="C82" s="59"/>
      <c r="D82" s="59"/>
      <c r="E82" s="70" t="s">
        <v>105</v>
      </c>
      <c r="F82" s="59"/>
      <c r="G82" s="59"/>
      <c r="H82" s="65"/>
      <c r="I82" s="68" t="s">
        <v>104</v>
      </c>
      <c r="J82" s="59"/>
      <c r="K82" s="59"/>
      <c r="L82" s="70" t="s">
        <v>103</v>
      </c>
      <c r="M82" s="59"/>
      <c r="N82" s="59"/>
      <c r="O82" s="65"/>
      <c r="P82" s="46"/>
      <c r="Q82" s="45"/>
      <c r="R82" s="45"/>
      <c r="S82" s="45"/>
      <c r="T82" s="45"/>
      <c r="U82" s="45"/>
      <c r="V82" s="45"/>
      <c r="W82" s="45"/>
      <c r="X82" s="44"/>
    </row>
    <row r="83" spans="2:24">
      <c r="B83" s="68" t="s">
        <v>102</v>
      </c>
      <c r="C83" s="59"/>
      <c r="D83" s="59"/>
      <c r="E83" s="70" t="s">
        <v>100</v>
      </c>
      <c r="F83" s="59"/>
      <c r="G83" s="59"/>
      <c r="H83" s="65"/>
      <c r="I83" s="68" t="s">
        <v>101</v>
      </c>
      <c r="J83" s="59"/>
      <c r="K83" s="59"/>
      <c r="L83" s="70" t="s">
        <v>100</v>
      </c>
      <c r="M83" s="59"/>
      <c r="N83" s="59"/>
      <c r="O83" s="65"/>
      <c r="P83" s="46"/>
      <c r="Q83" s="45"/>
      <c r="R83" s="45"/>
      <c r="S83" s="45"/>
      <c r="T83" s="45"/>
      <c r="U83" s="45"/>
      <c r="V83" s="45"/>
      <c r="W83" s="45"/>
      <c r="X83" s="44"/>
    </row>
    <row r="84" spans="2:24">
      <c r="B84" s="68"/>
      <c r="C84" s="59"/>
      <c r="D84" s="59"/>
      <c r="E84" s="57"/>
      <c r="F84" s="59"/>
      <c r="G84" s="59"/>
      <c r="H84" s="65"/>
      <c r="I84" s="68"/>
      <c r="J84" s="59"/>
      <c r="K84" s="59"/>
      <c r="L84" s="57"/>
      <c r="M84" s="59"/>
      <c r="N84" s="59"/>
      <c r="O84" s="65"/>
      <c r="P84" s="46"/>
      <c r="Q84" s="45"/>
      <c r="R84" s="45"/>
      <c r="S84" s="45"/>
      <c r="T84" s="45"/>
      <c r="U84" s="45"/>
      <c r="V84" s="45"/>
      <c r="W84" s="45"/>
      <c r="X84" s="44"/>
    </row>
    <row r="85" spans="2:24">
      <c r="B85" s="68" t="s">
        <v>99</v>
      </c>
      <c r="C85" s="59"/>
      <c r="D85" s="59"/>
      <c r="E85" s="70" t="s">
        <v>98</v>
      </c>
      <c r="F85" s="59"/>
      <c r="G85" s="59"/>
      <c r="H85" s="65"/>
      <c r="I85" s="68" t="s">
        <v>99</v>
      </c>
      <c r="J85" s="59"/>
      <c r="K85" s="59"/>
      <c r="L85" s="70" t="s">
        <v>98</v>
      </c>
      <c r="M85" s="59"/>
      <c r="N85" s="59"/>
      <c r="O85" s="65"/>
      <c r="P85" s="46"/>
      <c r="Q85" s="45"/>
      <c r="R85" s="45"/>
      <c r="S85" s="45"/>
      <c r="T85" s="45"/>
      <c r="U85" s="45"/>
      <c r="V85" s="45"/>
      <c r="W85" s="45"/>
      <c r="X85" s="44"/>
    </row>
    <row r="86" spans="2:24">
      <c r="B86" s="68"/>
      <c r="C86" s="59"/>
      <c r="D86" s="59"/>
      <c r="E86" s="59"/>
      <c r="F86" s="59"/>
      <c r="G86" s="59"/>
      <c r="H86" s="65"/>
      <c r="I86" s="68"/>
      <c r="J86" s="59"/>
      <c r="K86" s="59"/>
      <c r="L86" s="59"/>
      <c r="M86" s="59"/>
      <c r="N86" s="59"/>
      <c r="O86" s="65"/>
      <c r="P86" s="46"/>
      <c r="Q86" s="45"/>
      <c r="R86" s="45"/>
      <c r="S86" s="45"/>
      <c r="T86" s="45"/>
      <c r="U86" s="45"/>
      <c r="V86" s="45"/>
      <c r="W86" s="45"/>
      <c r="X86" s="44"/>
    </row>
    <row r="87" spans="2:24">
      <c r="B87" s="1105" t="s">
        <v>97</v>
      </c>
      <c r="C87" s="1106"/>
      <c r="D87" s="1106"/>
      <c r="E87" s="1106"/>
      <c r="F87" s="1106"/>
      <c r="G87" s="1106"/>
      <c r="H87" s="1107"/>
      <c r="I87" s="1105" t="s">
        <v>96</v>
      </c>
      <c r="J87" s="1106"/>
      <c r="K87" s="1106"/>
      <c r="L87" s="1106"/>
      <c r="M87" s="1106"/>
      <c r="N87" s="1106"/>
      <c r="O87" s="1107"/>
      <c r="P87" s="46"/>
      <c r="Q87" s="45"/>
      <c r="R87" s="45"/>
      <c r="S87" s="45"/>
      <c r="T87" s="45"/>
      <c r="U87" s="45"/>
      <c r="V87" s="45"/>
      <c r="W87" s="45"/>
      <c r="X87" s="44"/>
    </row>
    <row r="88" spans="2:24" ht="14.25" customHeight="1">
      <c r="B88" s="1108" t="s">
        <v>95</v>
      </c>
      <c r="C88" s="1109"/>
      <c r="D88" s="1109"/>
      <c r="E88" s="1109"/>
      <c r="F88" s="1109"/>
      <c r="G88" s="1109"/>
      <c r="H88" s="1110"/>
      <c r="I88" s="1108" t="s">
        <v>95</v>
      </c>
      <c r="J88" s="1109"/>
      <c r="K88" s="1109"/>
      <c r="L88" s="1109"/>
      <c r="M88" s="1109"/>
      <c r="N88" s="1109"/>
      <c r="O88" s="1110"/>
      <c r="P88" s="46"/>
      <c r="Q88" s="69" t="s">
        <v>94</v>
      </c>
      <c r="S88" s="45"/>
      <c r="T88" s="45"/>
      <c r="U88" s="45"/>
      <c r="V88" s="45"/>
      <c r="W88" s="45"/>
      <c r="X88" s="44"/>
    </row>
    <row r="89" spans="2:24">
      <c r="B89" s="1111"/>
      <c r="C89" s="1112"/>
      <c r="D89" s="1112"/>
      <c r="E89" s="1112"/>
      <c r="F89" s="1112"/>
      <c r="G89" s="1112"/>
      <c r="H89" s="1113"/>
      <c r="I89" s="1111"/>
      <c r="J89" s="1112"/>
      <c r="K89" s="1112"/>
      <c r="L89" s="1112"/>
      <c r="M89" s="1112"/>
      <c r="N89" s="1112"/>
      <c r="O89" s="1113"/>
      <c r="P89" s="46"/>
      <c r="Q89" s="45"/>
      <c r="S89" s="45"/>
      <c r="T89" s="45"/>
      <c r="U89" s="45"/>
      <c r="V89" s="45"/>
      <c r="W89" s="45"/>
      <c r="X89" s="44"/>
    </row>
    <row r="90" spans="2:24">
      <c r="B90" s="1111"/>
      <c r="C90" s="1112"/>
      <c r="D90" s="1112"/>
      <c r="E90" s="1112"/>
      <c r="F90" s="1112"/>
      <c r="G90" s="1112"/>
      <c r="H90" s="1113"/>
      <c r="I90" s="1111"/>
      <c r="J90" s="1112"/>
      <c r="K90" s="1112"/>
      <c r="L90" s="1112"/>
      <c r="M90" s="1112"/>
      <c r="N90" s="1112"/>
      <c r="O90" s="1113"/>
      <c r="P90" s="46"/>
      <c r="Q90" s="45"/>
      <c r="S90" s="45"/>
      <c r="T90" s="45"/>
      <c r="U90" s="45"/>
      <c r="V90" s="45"/>
      <c r="W90" s="45"/>
      <c r="X90" s="44"/>
    </row>
    <row r="91" spans="2:24">
      <c r="B91" s="1111"/>
      <c r="C91" s="1112"/>
      <c r="D91" s="1112"/>
      <c r="E91" s="1112"/>
      <c r="F91" s="1112"/>
      <c r="G91" s="1112"/>
      <c r="H91" s="1113"/>
      <c r="I91" s="1111"/>
      <c r="J91" s="1112"/>
      <c r="K91" s="1112"/>
      <c r="L91" s="1112"/>
      <c r="M91" s="1112"/>
      <c r="N91" s="1112"/>
      <c r="O91" s="1113"/>
      <c r="P91" s="46"/>
      <c r="Q91" s="69" t="s">
        <v>93</v>
      </c>
      <c r="S91" s="45"/>
      <c r="T91" s="45"/>
      <c r="U91" s="45"/>
      <c r="V91" s="45"/>
      <c r="W91" s="45"/>
      <c r="X91" s="44"/>
    </row>
    <row r="92" spans="2:24">
      <c r="B92" s="1111"/>
      <c r="C92" s="1112"/>
      <c r="D92" s="1112"/>
      <c r="E92" s="1112"/>
      <c r="F92" s="1112"/>
      <c r="G92" s="1112"/>
      <c r="H92" s="1113"/>
      <c r="I92" s="1111"/>
      <c r="J92" s="1112"/>
      <c r="K92" s="1112"/>
      <c r="L92" s="1112"/>
      <c r="M92" s="1112"/>
      <c r="N92" s="1112"/>
      <c r="O92" s="1113"/>
      <c r="P92" s="46"/>
      <c r="Q92" s="69" t="s">
        <v>92</v>
      </c>
      <c r="S92" s="45"/>
      <c r="T92" s="45"/>
      <c r="U92" s="45"/>
      <c r="V92" s="45"/>
      <c r="W92" s="45"/>
      <c r="X92" s="44"/>
    </row>
    <row r="93" spans="2:24">
      <c r="B93" s="1111"/>
      <c r="C93" s="1112"/>
      <c r="D93" s="1112"/>
      <c r="E93" s="1112"/>
      <c r="F93" s="1112"/>
      <c r="G93" s="1112"/>
      <c r="H93" s="1113"/>
      <c r="I93" s="1111"/>
      <c r="J93" s="1112"/>
      <c r="K93" s="1112"/>
      <c r="L93" s="1112"/>
      <c r="M93" s="1112"/>
      <c r="N93" s="1112"/>
      <c r="O93" s="1113"/>
      <c r="P93" s="46"/>
      <c r="Q93" s="45" t="s">
        <v>91</v>
      </c>
      <c r="S93" s="45"/>
      <c r="T93" s="45"/>
      <c r="U93" s="45"/>
      <c r="V93" s="45"/>
      <c r="W93" s="45"/>
      <c r="X93" s="44"/>
    </row>
    <row r="94" spans="2:24">
      <c r="B94" s="1111"/>
      <c r="C94" s="1112"/>
      <c r="D94" s="1112"/>
      <c r="E94" s="1112"/>
      <c r="F94" s="1112"/>
      <c r="G94" s="1112"/>
      <c r="H94" s="1113"/>
      <c r="I94" s="1111"/>
      <c r="J94" s="1112"/>
      <c r="K94" s="1112"/>
      <c r="L94" s="1112"/>
      <c r="M94" s="1112"/>
      <c r="N94" s="1112"/>
      <c r="O94" s="1113"/>
      <c r="P94" s="46"/>
      <c r="Q94" s="45" t="s">
        <v>90</v>
      </c>
      <c r="S94" s="45"/>
      <c r="T94" s="45"/>
      <c r="U94" s="45"/>
      <c r="V94" s="45"/>
      <c r="W94" s="45"/>
      <c r="X94" s="44"/>
    </row>
    <row r="95" spans="2:24">
      <c r="B95" s="1111"/>
      <c r="C95" s="1112"/>
      <c r="D95" s="1112"/>
      <c r="E95" s="1112"/>
      <c r="F95" s="1112"/>
      <c r="G95" s="1112"/>
      <c r="H95" s="1113"/>
      <c r="I95" s="1111"/>
      <c r="J95" s="1112"/>
      <c r="K95" s="1112"/>
      <c r="L95" s="1112"/>
      <c r="M95" s="1112"/>
      <c r="N95" s="1112"/>
      <c r="O95" s="1113"/>
      <c r="P95" s="46"/>
      <c r="Q95" s="45"/>
      <c r="R95" s="45"/>
      <c r="S95" s="45"/>
      <c r="T95" s="45"/>
      <c r="U95" s="45"/>
      <c r="V95" s="45"/>
      <c r="W95" s="45"/>
      <c r="X95" s="44"/>
    </row>
    <row r="96" spans="2:24">
      <c r="B96" s="1111"/>
      <c r="C96" s="1112"/>
      <c r="D96" s="1112"/>
      <c r="E96" s="1112"/>
      <c r="F96" s="1112"/>
      <c r="G96" s="1112"/>
      <c r="H96" s="1113"/>
      <c r="I96" s="1111"/>
      <c r="J96" s="1112"/>
      <c r="K96" s="1112"/>
      <c r="L96" s="1112"/>
      <c r="M96" s="1112"/>
      <c r="N96" s="1112"/>
      <c r="O96" s="1113"/>
      <c r="P96" s="46"/>
      <c r="Q96" s="45"/>
      <c r="R96" s="45"/>
      <c r="S96" s="45"/>
      <c r="T96" s="45"/>
      <c r="U96" s="45"/>
      <c r="V96" s="45"/>
      <c r="W96" s="45"/>
      <c r="X96" s="44"/>
    </row>
    <row r="97" spans="2:24">
      <c r="B97" s="1111"/>
      <c r="C97" s="1112"/>
      <c r="D97" s="1112"/>
      <c r="E97" s="1112"/>
      <c r="F97" s="1112"/>
      <c r="G97" s="1112"/>
      <c r="H97" s="1113"/>
      <c r="I97" s="1111"/>
      <c r="J97" s="1112"/>
      <c r="K97" s="1112"/>
      <c r="L97" s="1112"/>
      <c r="M97" s="1112"/>
      <c r="N97" s="1112"/>
      <c r="O97" s="1113"/>
      <c r="P97" s="46"/>
      <c r="Q97" s="45"/>
      <c r="R97" s="45"/>
      <c r="S97" s="45"/>
      <c r="T97" s="45"/>
      <c r="U97" s="45"/>
      <c r="V97" s="45"/>
      <c r="W97" s="45"/>
      <c r="X97" s="44"/>
    </row>
    <row r="98" spans="2:24">
      <c r="B98" s="1111"/>
      <c r="C98" s="1112"/>
      <c r="D98" s="1112"/>
      <c r="E98" s="1112"/>
      <c r="F98" s="1112"/>
      <c r="G98" s="1112"/>
      <c r="H98" s="1113"/>
      <c r="I98" s="1111"/>
      <c r="J98" s="1112"/>
      <c r="K98" s="1112"/>
      <c r="L98" s="1112"/>
      <c r="M98" s="1112"/>
      <c r="N98" s="1112"/>
      <c r="O98" s="1113"/>
      <c r="P98" s="46"/>
      <c r="Q98" s="45"/>
      <c r="R98" s="45"/>
      <c r="S98" s="45"/>
      <c r="T98" s="45"/>
      <c r="U98" s="45"/>
      <c r="V98" s="45"/>
      <c r="W98" s="45"/>
      <c r="X98" s="44"/>
    </row>
    <row r="99" spans="2:24">
      <c r="B99" s="1111"/>
      <c r="C99" s="1112"/>
      <c r="D99" s="1112"/>
      <c r="E99" s="1112"/>
      <c r="F99" s="1112"/>
      <c r="G99" s="1112"/>
      <c r="H99" s="1113"/>
      <c r="I99" s="1111"/>
      <c r="J99" s="1112"/>
      <c r="K99" s="1112"/>
      <c r="L99" s="1112"/>
      <c r="M99" s="1112"/>
      <c r="N99" s="1112"/>
      <c r="O99" s="1113"/>
      <c r="P99" s="46"/>
      <c r="Q99" s="45"/>
      <c r="R99" s="45"/>
      <c r="S99" s="45"/>
      <c r="T99" s="45"/>
      <c r="U99" s="45"/>
      <c r="V99" s="45"/>
      <c r="W99" s="45"/>
      <c r="X99" s="44"/>
    </row>
    <row r="100" spans="2:24">
      <c r="B100" s="1111"/>
      <c r="C100" s="1112"/>
      <c r="D100" s="1112"/>
      <c r="E100" s="1112"/>
      <c r="F100" s="1112"/>
      <c r="G100" s="1112"/>
      <c r="H100" s="1113"/>
      <c r="I100" s="1111"/>
      <c r="J100" s="1112"/>
      <c r="K100" s="1112"/>
      <c r="L100" s="1112"/>
      <c r="M100" s="1112"/>
      <c r="N100" s="1112"/>
      <c r="O100" s="1113"/>
      <c r="P100" s="46"/>
      <c r="Q100" s="45"/>
      <c r="R100" s="45"/>
      <c r="S100" s="45"/>
      <c r="T100" s="45"/>
      <c r="U100" s="45"/>
      <c r="V100" s="45"/>
      <c r="W100" s="45"/>
      <c r="X100" s="44"/>
    </row>
    <row r="101" spans="2:24">
      <c r="B101" s="1111"/>
      <c r="C101" s="1112"/>
      <c r="D101" s="1112"/>
      <c r="E101" s="1112"/>
      <c r="F101" s="1112"/>
      <c r="G101" s="1112"/>
      <c r="H101" s="1113"/>
      <c r="I101" s="1111"/>
      <c r="J101" s="1112"/>
      <c r="K101" s="1112"/>
      <c r="L101" s="1112"/>
      <c r="M101" s="1112"/>
      <c r="N101" s="1112"/>
      <c r="O101" s="1113"/>
      <c r="P101" s="46"/>
      <c r="Q101" s="45"/>
      <c r="R101" s="45"/>
      <c r="S101" s="45"/>
      <c r="T101" s="45"/>
      <c r="U101" s="45"/>
      <c r="V101" s="45"/>
      <c r="W101" s="45"/>
      <c r="X101" s="44"/>
    </row>
    <row r="102" spans="2:24">
      <c r="B102" s="1111"/>
      <c r="C102" s="1112"/>
      <c r="D102" s="1112"/>
      <c r="E102" s="1112"/>
      <c r="F102" s="1112"/>
      <c r="G102" s="1112"/>
      <c r="H102" s="1113"/>
      <c r="I102" s="1111"/>
      <c r="J102" s="1112"/>
      <c r="K102" s="1112"/>
      <c r="L102" s="1112"/>
      <c r="M102" s="1112"/>
      <c r="N102" s="1112"/>
      <c r="O102" s="1113"/>
      <c r="P102" s="46"/>
      <c r="Q102" s="45"/>
      <c r="R102" s="45"/>
      <c r="S102" s="45"/>
      <c r="T102" s="45"/>
      <c r="U102" s="45"/>
      <c r="V102" s="45"/>
      <c r="W102" s="45"/>
      <c r="X102" s="44"/>
    </row>
    <row r="103" spans="2:24">
      <c r="B103" s="1111"/>
      <c r="C103" s="1112"/>
      <c r="D103" s="1112"/>
      <c r="E103" s="1112"/>
      <c r="F103" s="1112"/>
      <c r="G103" s="1112"/>
      <c r="H103" s="1113"/>
      <c r="I103" s="1111"/>
      <c r="J103" s="1112"/>
      <c r="K103" s="1112"/>
      <c r="L103" s="1112"/>
      <c r="M103" s="1112"/>
      <c r="N103" s="1112"/>
      <c r="O103" s="1113"/>
      <c r="P103" s="46"/>
      <c r="Q103" s="45"/>
      <c r="R103" s="45"/>
      <c r="S103" s="45"/>
      <c r="T103" s="45"/>
      <c r="U103" s="45"/>
      <c r="V103" s="45"/>
      <c r="W103" s="45"/>
      <c r="X103" s="44"/>
    </row>
    <row r="104" spans="2:24">
      <c r="B104" s="1111"/>
      <c r="C104" s="1112"/>
      <c r="D104" s="1112"/>
      <c r="E104" s="1112"/>
      <c r="F104" s="1112"/>
      <c r="G104" s="1112"/>
      <c r="H104" s="1113"/>
      <c r="I104" s="1111"/>
      <c r="J104" s="1112"/>
      <c r="K104" s="1112"/>
      <c r="L104" s="1112"/>
      <c r="M104" s="1112"/>
      <c r="N104" s="1112"/>
      <c r="O104" s="1113"/>
      <c r="P104" s="46"/>
      <c r="Q104" s="45"/>
      <c r="R104" s="45"/>
      <c r="S104" s="45"/>
      <c r="T104" s="45"/>
      <c r="U104" s="45"/>
      <c r="V104" s="45"/>
      <c r="W104" s="45"/>
      <c r="X104" s="44"/>
    </row>
    <row r="105" spans="2:24">
      <c r="B105" s="1111"/>
      <c r="C105" s="1112"/>
      <c r="D105" s="1112"/>
      <c r="E105" s="1112"/>
      <c r="F105" s="1112"/>
      <c r="G105" s="1112"/>
      <c r="H105" s="1113"/>
      <c r="I105" s="1111"/>
      <c r="J105" s="1112"/>
      <c r="K105" s="1112"/>
      <c r="L105" s="1112"/>
      <c r="M105" s="1112"/>
      <c r="N105" s="1112"/>
      <c r="O105" s="1113"/>
      <c r="P105" s="46"/>
      <c r="Q105" s="45"/>
      <c r="R105" s="45"/>
      <c r="S105" s="45"/>
      <c r="T105" s="45"/>
      <c r="U105" s="45"/>
      <c r="V105" s="45"/>
      <c r="W105" s="45"/>
      <c r="X105" s="44"/>
    </row>
    <row r="106" spans="2:24">
      <c r="B106" s="1111"/>
      <c r="C106" s="1112"/>
      <c r="D106" s="1112"/>
      <c r="E106" s="1112"/>
      <c r="F106" s="1112"/>
      <c r="G106" s="1112"/>
      <c r="H106" s="1113"/>
      <c r="I106" s="1111"/>
      <c r="J106" s="1112"/>
      <c r="K106" s="1112"/>
      <c r="L106" s="1112"/>
      <c r="M106" s="1112"/>
      <c r="N106" s="1112"/>
      <c r="O106" s="1113"/>
      <c r="P106" s="46"/>
      <c r="Q106" s="45"/>
      <c r="R106" s="45"/>
      <c r="S106" s="45"/>
      <c r="T106" s="45"/>
      <c r="U106" s="45"/>
      <c r="V106" s="45"/>
      <c r="W106" s="45"/>
      <c r="X106" s="44"/>
    </row>
    <row r="107" spans="2:24">
      <c r="B107" s="1114"/>
      <c r="C107" s="1115"/>
      <c r="D107" s="1115"/>
      <c r="E107" s="1115"/>
      <c r="F107" s="1115"/>
      <c r="G107" s="1115"/>
      <c r="H107" s="1116"/>
      <c r="I107" s="1114"/>
      <c r="J107" s="1115"/>
      <c r="K107" s="1115"/>
      <c r="L107" s="1115"/>
      <c r="M107" s="1115"/>
      <c r="N107" s="1115"/>
      <c r="O107" s="1116"/>
      <c r="P107" s="46"/>
      <c r="Q107" s="45"/>
      <c r="R107" s="45"/>
      <c r="S107" s="45"/>
      <c r="T107" s="45"/>
      <c r="U107" s="45"/>
      <c r="V107" s="45"/>
      <c r="W107" s="45"/>
      <c r="X107" s="44"/>
    </row>
    <row r="108" spans="2:24">
      <c r="B108" s="68" t="s">
        <v>89</v>
      </c>
      <c r="C108" s="66"/>
      <c r="D108" s="66"/>
      <c r="E108" s="66"/>
      <c r="F108" s="66"/>
      <c r="G108" s="59"/>
      <c r="H108" s="59"/>
      <c r="I108" s="59"/>
      <c r="J108" s="59"/>
      <c r="K108" s="59"/>
      <c r="L108" s="59"/>
      <c r="M108" s="59"/>
      <c r="N108" s="59"/>
      <c r="O108" s="65"/>
      <c r="P108" s="46"/>
      <c r="Q108" s="45"/>
      <c r="R108" s="45"/>
      <c r="S108" s="45"/>
      <c r="T108" s="45"/>
      <c r="U108" s="45"/>
      <c r="V108" s="45"/>
      <c r="W108" s="45"/>
      <c r="X108" s="44"/>
    </row>
    <row r="109" spans="2:24">
      <c r="B109" s="68"/>
      <c r="C109" s="66" t="s">
        <v>88</v>
      </c>
      <c r="D109" s="66"/>
      <c r="E109" s="67"/>
      <c r="F109" s="66"/>
      <c r="G109" s="59"/>
      <c r="H109" s="59"/>
      <c r="I109" s="59"/>
      <c r="J109" s="59"/>
      <c r="K109" s="59"/>
      <c r="L109" s="59"/>
      <c r="M109" s="59"/>
      <c r="N109" s="59"/>
      <c r="O109" s="65"/>
      <c r="P109" s="46"/>
      <c r="Q109" s="45"/>
      <c r="R109" s="45"/>
      <c r="S109" s="45"/>
      <c r="T109" s="45"/>
      <c r="U109" s="45"/>
      <c r="V109" s="45"/>
      <c r="W109" s="45"/>
      <c r="X109" s="44"/>
    </row>
    <row r="110" spans="2:24">
      <c r="B110" s="50"/>
      <c r="C110" s="49"/>
      <c r="D110" s="49"/>
      <c r="E110" s="49"/>
      <c r="F110" s="49"/>
      <c r="G110" s="49"/>
      <c r="H110" s="49"/>
      <c r="I110" s="49"/>
      <c r="J110" s="49"/>
      <c r="K110" s="49"/>
      <c r="L110" s="49"/>
      <c r="M110" s="49"/>
      <c r="N110" s="49"/>
      <c r="O110" s="48"/>
      <c r="P110" s="46"/>
      <c r="Q110" s="45"/>
      <c r="R110" s="45"/>
      <c r="S110" s="45"/>
      <c r="T110" s="45"/>
      <c r="U110" s="45"/>
      <c r="V110" s="45"/>
      <c r="W110" s="45"/>
      <c r="X110" s="44"/>
    </row>
    <row r="111" spans="2:24">
      <c r="B111" s="64" t="s">
        <v>87</v>
      </c>
      <c r="C111" s="63"/>
      <c r="D111" s="63"/>
      <c r="E111" s="62" t="s">
        <v>86</v>
      </c>
      <c r="F111" s="62"/>
      <c r="G111" s="62"/>
      <c r="H111" s="62"/>
      <c r="I111" s="58"/>
      <c r="J111" s="58"/>
      <c r="K111" s="58"/>
      <c r="L111" s="58"/>
      <c r="M111" s="58"/>
      <c r="N111" s="58"/>
      <c r="O111" s="61"/>
      <c r="P111" s="46"/>
      <c r="Q111" s="45"/>
      <c r="R111" s="45"/>
      <c r="S111" s="45"/>
      <c r="T111" s="45"/>
      <c r="U111" s="45"/>
      <c r="V111" s="45"/>
      <c r="W111" s="45"/>
      <c r="X111" s="44"/>
    </row>
    <row r="112" spans="2:24">
      <c r="B112" s="60" t="s">
        <v>85</v>
      </c>
      <c r="C112" s="59"/>
      <c r="D112" s="59"/>
      <c r="E112" s="58" t="s">
        <v>84</v>
      </c>
      <c r="F112" s="58"/>
      <c r="G112" s="58"/>
      <c r="H112" s="58"/>
      <c r="I112" s="57"/>
      <c r="J112" s="57"/>
      <c r="K112" s="57"/>
      <c r="L112" s="57"/>
      <c r="M112" s="57"/>
      <c r="N112" s="57"/>
      <c r="O112" s="56"/>
      <c r="P112" s="46"/>
      <c r="Q112" s="45"/>
      <c r="R112" s="45"/>
      <c r="S112" s="45"/>
      <c r="T112" s="45"/>
      <c r="U112" s="45"/>
      <c r="V112" s="45"/>
      <c r="W112" s="45"/>
      <c r="X112" s="44"/>
    </row>
    <row r="113" spans="2:32">
      <c r="B113" s="55" t="s">
        <v>83</v>
      </c>
      <c r="C113" s="54"/>
      <c r="D113" s="54"/>
      <c r="E113" s="53" t="s">
        <v>82</v>
      </c>
      <c r="F113" s="53"/>
      <c r="G113" s="53"/>
      <c r="H113" s="53"/>
      <c r="I113" s="52"/>
      <c r="J113" s="52"/>
      <c r="K113" s="52"/>
      <c r="L113" s="52"/>
      <c r="M113" s="52"/>
      <c r="N113" s="52"/>
      <c r="O113" s="51"/>
      <c r="P113" s="46"/>
      <c r="Q113" s="45"/>
      <c r="R113" s="45"/>
      <c r="S113" s="45"/>
      <c r="T113" s="45"/>
      <c r="U113" s="45"/>
      <c r="V113" s="45"/>
      <c r="W113" s="45"/>
      <c r="X113" s="44"/>
    </row>
    <row r="114" spans="2:32">
      <c r="B114" s="50"/>
      <c r="C114" s="49"/>
      <c r="D114" s="49"/>
      <c r="E114" s="49"/>
      <c r="F114" s="49"/>
      <c r="G114" s="49"/>
      <c r="H114" s="49"/>
      <c r="I114" s="49"/>
      <c r="J114" s="49"/>
      <c r="K114" s="49"/>
      <c r="L114" s="49"/>
      <c r="M114" s="49"/>
      <c r="N114" s="49"/>
      <c r="O114" s="48"/>
      <c r="P114" s="46"/>
      <c r="Q114" s="45"/>
      <c r="R114" s="45"/>
      <c r="S114" s="45"/>
      <c r="T114" s="45"/>
      <c r="U114" s="45"/>
      <c r="V114" s="45"/>
      <c r="W114" s="45"/>
      <c r="X114" s="44"/>
    </row>
    <row r="115" spans="2:32">
      <c r="B115" s="47"/>
      <c r="C115" s="45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6"/>
      <c r="Q115" s="45"/>
      <c r="R115" s="45"/>
      <c r="S115" s="45"/>
      <c r="T115" s="45"/>
      <c r="U115" s="45"/>
      <c r="V115" s="45"/>
      <c r="W115" s="45"/>
      <c r="X115" s="44"/>
    </row>
    <row r="116" spans="2:32">
      <c r="B116" s="21"/>
      <c r="C116" s="20"/>
      <c r="D116" s="20"/>
      <c r="E116" s="20"/>
      <c r="F116" s="20"/>
      <c r="G116" s="20"/>
      <c r="H116" s="20"/>
      <c r="I116" s="21"/>
      <c r="J116" s="20"/>
      <c r="K116" s="20"/>
      <c r="L116" s="20"/>
      <c r="M116" s="20"/>
      <c r="N116" s="20"/>
      <c r="O116" s="19"/>
    </row>
    <row r="117" spans="2:32">
      <c r="B117" s="18"/>
      <c r="C117" s="42" t="s">
        <v>81</v>
      </c>
      <c r="D117" s="41">
        <v>124150</v>
      </c>
      <c r="E117" s="39" t="s">
        <v>80</v>
      </c>
      <c r="F117" s="41">
        <v>124279</v>
      </c>
      <c r="I117" s="43"/>
      <c r="J117" s="42" t="s">
        <v>81</v>
      </c>
      <c r="K117" s="41">
        <f>F117</f>
        <v>124279</v>
      </c>
      <c r="L117" s="39" t="s">
        <v>80</v>
      </c>
      <c r="M117" s="41">
        <f>D117</f>
        <v>124150</v>
      </c>
      <c r="N117" s="17"/>
      <c r="O117" s="16"/>
    </row>
    <row r="118" spans="2:32">
      <c r="B118" s="18"/>
      <c r="C118" s="17"/>
      <c r="D118" s="17"/>
      <c r="E118" s="17"/>
      <c r="F118" s="31"/>
      <c r="G118" s="31"/>
      <c r="H118" s="39"/>
      <c r="I118" s="40"/>
      <c r="J118" s="39"/>
      <c r="K118" s="39"/>
      <c r="L118" s="39"/>
      <c r="M118" s="39"/>
      <c r="N118" s="38"/>
      <c r="O118" s="37"/>
      <c r="P118" s="36"/>
      <c r="Q118" s="36"/>
      <c r="R118" s="36"/>
      <c r="S118" s="36"/>
      <c r="T118" s="36"/>
      <c r="U118" s="35"/>
      <c r="V118" s="36"/>
      <c r="W118" s="36"/>
      <c r="X118" s="36"/>
      <c r="Y118" s="36"/>
      <c r="Z118" s="36"/>
      <c r="AA118" s="35"/>
      <c r="AB118" s="36"/>
      <c r="AC118" s="36"/>
      <c r="AD118" s="36"/>
      <c r="AE118" s="35" t="s">
        <v>79</v>
      </c>
      <c r="AF118" s="35"/>
    </row>
    <row r="119" spans="2:32">
      <c r="B119" s="18"/>
      <c r="C119" s="32" t="s">
        <v>77</v>
      </c>
      <c r="D119" s="31"/>
      <c r="E119" s="31" t="s">
        <v>78</v>
      </c>
      <c r="F119" s="31"/>
      <c r="G119" s="31"/>
      <c r="H119" s="31"/>
      <c r="I119" s="18"/>
      <c r="J119" s="32" t="s">
        <v>77</v>
      </c>
      <c r="K119" s="31"/>
      <c r="L119" s="31" t="s">
        <v>78</v>
      </c>
      <c r="M119" s="31"/>
      <c r="N119" s="31"/>
      <c r="O119" s="34"/>
      <c r="P119" s="31"/>
      <c r="Q119" s="31"/>
      <c r="R119" s="31"/>
      <c r="S119" s="31"/>
      <c r="T119" s="31"/>
      <c r="U119" s="31"/>
      <c r="V119" s="31"/>
      <c r="W119" s="31"/>
      <c r="X119" s="31"/>
      <c r="Y119" s="31"/>
      <c r="Z119" s="31"/>
      <c r="AA119" s="31"/>
      <c r="AB119" s="31"/>
      <c r="AC119" s="31"/>
      <c r="AD119" s="31"/>
      <c r="AE119" s="31"/>
      <c r="AF119" s="33"/>
    </row>
    <row r="120" spans="2:32">
      <c r="B120" s="18"/>
      <c r="C120" s="17"/>
      <c r="D120" s="17"/>
      <c r="E120" s="17"/>
      <c r="F120" s="17"/>
      <c r="G120" s="17"/>
      <c r="H120" s="17"/>
      <c r="I120" s="18"/>
      <c r="J120" s="17"/>
      <c r="K120" s="17"/>
      <c r="L120" s="17"/>
      <c r="M120" s="17"/>
      <c r="N120" s="17"/>
      <c r="O120" s="16"/>
    </row>
    <row r="121" spans="2:32">
      <c r="B121" s="18"/>
      <c r="C121" s="17"/>
      <c r="D121" s="17"/>
      <c r="E121" s="17"/>
      <c r="F121" s="17"/>
      <c r="G121" s="17"/>
      <c r="H121" s="17"/>
      <c r="I121" s="18"/>
      <c r="J121" s="17"/>
      <c r="K121" s="17"/>
      <c r="L121" s="17"/>
      <c r="M121" s="17"/>
      <c r="N121" s="17"/>
      <c r="O121" s="16"/>
    </row>
    <row r="122" spans="2:32">
      <c r="B122" s="18"/>
      <c r="C122" s="17"/>
      <c r="D122" s="17"/>
      <c r="E122" s="17"/>
      <c r="F122" s="17"/>
      <c r="G122" s="17"/>
      <c r="H122" s="17"/>
      <c r="I122" s="18"/>
      <c r="J122" s="17"/>
      <c r="K122" s="17"/>
      <c r="L122" s="17"/>
      <c r="M122" s="17"/>
      <c r="N122" s="17"/>
      <c r="O122" s="16"/>
    </row>
    <row r="123" spans="2:32">
      <c r="B123" s="18"/>
      <c r="C123" s="17"/>
      <c r="D123" s="17"/>
      <c r="E123" s="17"/>
      <c r="F123" s="17"/>
      <c r="G123" s="17"/>
      <c r="H123" s="17"/>
      <c r="I123" s="18"/>
      <c r="J123" s="17"/>
      <c r="K123" s="17"/>
      <c r="L123" s="17"/>
      <c r="M123" s="17"/>
      <c r="N123" s="17"/>
      <c r="O123" s="16"/>
    </row>
    <row r="124" spans="2:32">
      <c r="B124" s="18"/>
      <c r="C124" s="17"/>
      <c r="D124" s="17"/>
      <c r="E124" s="17"/>
      <c r="F124" s="17"/>
      <c r="G124" s="17"/>
      <c r="H124" s="17"/>
      <c r="I124" s="18"/>
      <c r="J124" s="17"/>
      <c r="K124" s="17"/>
      <c r="L124" s="17"/>
      <c r="M124" s="17"/>
      <c r="N124" s="17"/>
      <c r="O124" s="16"/>
    </row>
    <row r="125" spans="2:32">
      <c r="B125" s="18"/>
      <c r="C125" s="17"/>
      <c r="D125" s="17"/>
      <c r="E125" s="17"/>
      <c r="F125" s="17"/>
      <c r="G125" s="17"/>
      <c r="H125" s="17"/>
      <c r="I125" s="18"/>
      <c r="J125" s="17"/>
      <c r="K125" s="17"/>
      <c r="L125" s="17"/>
      <c r="M125" s="17"/>
      <c r="N125" s="17"/>
      <c r="O125" s="16"/>
    </row>
    <row r="126" spans="2:32">
      <c r="B126" s="18"/>
      <c r="C126" s="17"/>
      <c r="D126" s="17"/>
      <c r="E126" s="17"/>
      <c r="F126" s="17"/>
      <c r="G126" s="17"/>
      <c r="H126" s="17"/>
      <c r="I126" s="18"/>
      <c r="J126" s="17"/>
      <c r="K126" s="17"/>
      <c r="L126" s="17"/>
      <c r="M126" s="17"/>
      <c r="N126" s="17"/>
      <c r="O126" s="16"/>
    </row>
    <row r="127" spans="2:32">
      <c r="B127" s="18"/>
      <c r="C127" s="17"/>
      <c r="D127" s="17"/>
      <c r="E127" s="17"/>
      <c r="F127" s="17"/>
      <c r="G127" s="17"/>
      <c r="H127" s="17"/>
      <c r="I127" s="18"/>
      <c r="J127" s="17"/>
      <c r="K127" s="17"/>
      <c r="L127" s="17"/>
      <c r="M127" s="17"/>
      <c r="N127" s="17"/>
      <c r="O127" s="16"/>
    </row>
    <row r="128" spans="2:32">
      <c r="B128" s="18"/>
      <c r="C128" s="17"/>
      <c r="D128" s="17"/>
      <c r="E128" s="17"/>
      <c r="F128" s="17"/>
      <c r="G128" s="17"/>
      <c r="H128" s="17"/>
      <c r="I128" s="18"/>
      <c r="J128" s="17"/>
      <c r="K128" s="17"/>
      <c r="L128" s="17"/>
      <c r="M128" s="17"/>
      <c r="N128" s="17"/>
      <c r="O128" s="16"/>
    </row>
    <row r="129" spans="2:15">
      <c r="B129" s="18"/>
      <c r="C129" s="17"/>
      <c r="D129" s="17"/>
      <c r="E129" s="17"/>
      <c r="F129" s="17"/>
      <c r="G129" s="17"/>
      <c r="H129" s="17"/>
      <c r="I129" s="18"/>
      <c r="J129" s="17"/>
      <c r="K129" s="17"/>
      <c r="L129" s="17"/>
      <c r="M129" s="17"/>
      <c r="N129" s="17"/>
      <c r="O129" s="16"/>
    </row>
    <row r="130" spans="2:15">
      <c r="B130" s="18"/>
      <c r="C130" s="17"/>
      <c r="D130" s="17"/>
      <c r="E130" s="17"/>
      <c r="F130" s="17"/>
      <c r="G130" s="17"/>
      <c r="H130" s="17"/>
      <c r="I130" s="18"/>
      <c r="J130" s="17"/>
      <c r="K130" s="17"/>
      <c r="L130" s="17"/>
      <c r="M130" s="17"/>
      <c r="N130" s="17"/>
      <c r="O130" s="16"/>
    </row>
    <row r="131" spans="2:15">
      <c r="B131" s="18"/>
      <c r="C131" s="17"/>
      <c r="D131" s="17"/>
      <c r="E131" s="17"/>
      <c r="F131" s="17"/>
      <c r="G131" s="17"/>
      <c r="H131" s="17"/>
      <c r="I131" s="18"/>
      <c r="J131" s="17"/>
      <c r="K131" s="17"/>
      <c r="L131" s="17"/>
      <c r="M131" s="17"/>
      <c r="N131" s="17"/>
      <c r="O131" s="16"/>
    </row>
    <row r="132" spans="2:15">
      <c r="B132" s="18"/>
      <c r="C132" s="17"/>
      <c r="D132" s="17"/>
      <c r="E132" s="17"/>
      <c r="F132" s="17"/>
      <c r="G132" s="17"/>
      <c r="H132" s="17"/>
      <c r="I132" s="18"/>
      <c r="J132" s="17"/>
      <c r="K132" s="17"/>
      <c r="L132" s="17"/>
      <c r="M132" s="17"/>
      <c r="N132" s="17"/>
      <c r="O132" s="16"/>
    </row>
    <row r="133" spans="2:15">
      <c r="B133" s="18"/>
      <c r="C133" s="17"/>
      <c r="D133" s="17"/>
      <c r="E133" s="17"/>
      <c r="F133" s="17"/>
      <c r="G133" s="17"/>
      <c r="H133" s="17"/>
      <c r="I133" s="18"/>
      <c r="J133" s="17"/>
      <c r="K133" s="17"/>
      <c r="L133" s="17"/>
      <c r="M133" s="17"/>
      <c r="N133" s="17"/>
      <c r="O133" s="16"/>
    </row>
    <row r="134" spans="2:15">
      <c r="B134" s="18"/>
      <c r="C134" s="17"/>
      <c r="D134" s="17"/>
      <c r="E134" s="17"/>
      <c r="F134" s="17"/>
      <c r="G134" s="17"/>
      <c r="H134" s="17"/>
      <c r="I134" s="18"/>
      <c r="J134" s="17"/>
      <c r="K134" s="17"/>
      <c r="L134" s="17"/>
      <c r="M134" s="17"/>
      <c r="N134" s="17"/>
      <c r="O134" s="16"/>
    </row>
    <row r="135" spans="2:15">
      <c r="B135" s="18"/>
      <c r="C135" s="17"/>
      <c r="D135" s="17"/>
      <c r="E135" s="17"/>
      <c r="F135" s="17"/>
      <c r="G135" s="17"/>
      <c r="H135" s="17"/>
      <c r="I135" s="18"/>
      <c r="J135" s="17"/>
      <c r="K135" s="17"/>
      <c r="L135" s="17"/>
      <c r="M135" s="17"/>
      <c r="N135" s="17"/>
      <c r="O135" s="16"/>
    </row>
    <row r="136" spans="2:15">
      <c r="B136" s="18"/>
      <c r="C136" s="17"/>
      <c r="D136" s="17"/>
      <c r="E136" s="17"/>
      <c r="F136" s="17"/>
      <c r="G136" s="17"/>
      <c r="H136" s="17"/>
      <c r="I136" s="18"/>
      <c r="J136" s="17"/>
      <c r="K136" s="17"/>
      <c r="L136" s="17"/>
      <c r="M136" s="17"/>
      <c r="N136" s="17"/>
      <c r="O136" s="16"/>
    </row>
    <row r="137" spans="2:15">
      <c r="B137" s="18"/>
      <c r="C137" s="17"/>
      <c r="D137" s="17"/>
      <c r="E137" s="17"/>
      <c r="F137" s="17"/>
      <c r="G137" s="17"/>
      <c r="H137" s="17"/>
      <c r="I137" s="18"/>
      <c r="J137" s="17"/>
      <c r="K137" s="17"/>
      <c r="L137" s="17"/>
      <c r="M137" s="17"/>
      <c r="N137" s="17"/>
      <c r="O137" s="16"/>
    </row>
    <row r="138" spans="2:15">
      <c r="B138" s="18"/>
      <c r="C138" s="17"/>
      <c r="D138" s="17"/>
      <c r="E138" s="17"/>
      <c r="F138" s="17"/>
      <c r="G138" s="17"/>
      <c r="H138" s="17"/>
      <c r="I138" s="18"/>
      <c r="J138" s="17"/>
      <c r="K138" s="17"/>
      <c r="L138" s="17"/>
      <c r="M138" s="17"/>
      <c r="N138" s="17"/>
      <c r="O138" s="16"/>
    </row>
    <row r="139" spans="2:15">
      <c r="B139" s="18"/>
      <c r="C139" s="17"/>
      <c r="D139" s="17"/>
      <c r="E139" s="17"/>
      <c r="F139" s="17"/>
      <c r="G139" s="17"/>
      <c r="H139" s="17"/>
      <c r="I139" s="18"/>
      <c r="J139" s="17"/>
      <c r="K139" s="17"/>
      <c r="L139" s="17"/>
      <c r="M139" s="17"/>
      <c r="N139" s="17"/>
      <c r="O139" s="16"/>
    </row>
    <row r="140" spans="2:15">
      <c r="B140" s="18"/>
      <c r="C140" s="17"/>
      <c r="D140" s="17"/>
      <c r="E140" s="17"/>
      <c r="F140" s="17"/>
      <c r="G140" s="17"/>
      <c r="H140" s="17"/>
      <c r="I140" s="18"/>
      <c r="J140" s="17"/>
      <c r="K140" s="17"/>
      <c r="L140" s="17"/>
      <c r="M140" s="17"/>
      <c r="N140" s="17"/>
      <c r="O140" s="16"/>
    </row>
    <row r="141" spans="2:15">
      <c r="B141" s="18"/>
      <c r="C141" s="17"/>
      <c r="D141" s="17"/>
      <c r="E141" s="17"/>
      <c r="F141" s="17"/>
      <c r="G141" s="17"/>
      <c r="H141" s="17"/>
      <c r="I141" s="18"/>
      <c r="J141" s="17"/>
      <c r="K141" s="17"/>
      <c r="L141" s="17"/>
      <c r="M141" s="17"/>
      <c r="N141" s="17"/>
      <c r="O141" s="16"/>
    </row>
    <row r="142" spans="2:15">
      <c r="B142" s="18"/>
      <c r="C142" s="17"/>
      <c r="D142" s="17"/>
      <c r="E142" s="17"/>
      <c r="F142" s="17"/>
      <c r="G142" s="17"/>
      <c r="H142" s="17"/>
      <c r="I142" s="18"/>
      <c r="J142" s="17"/>
      <c r="K142" s="17"/>
      <c r="L142" s="17"/>
      <c r="M142" s="17"/>
      <c r="N142" s="17"/>
      <c r="O142" s="16"/>
    </row>
    <row r="143" spans="2:15">
      <c r="B143" s="18"/>
      <c r="C143" s="17"/>
      <c r="D143" s="17"/>
      <c r="E143" s="17"/>
      <c r="F143" s="17"/>
      <c r="G143" s="17"/>
      <c r="H143" s="17"/>
      <c r="I143" s="18"/>
      <c r="J143" s="17"/>
      <c r="K143" s="17"/>
      <c r="L143" s="17"/>
      <c r="M143" s="17"/>
      <c r="N143" s="17"/>
      <c r="O143" s="16"/>
    </row>
    <row r="144" spans="2:15">
      <c r="B144" s="18"/>
      <c r="C144" s="32" t="s">
        <v>77</v>
      </c>
      <c r="D144" s="31"/>
      <c r="E144" s="31" t="s">
        <v>76</v>
      </c>
      <c r="F144" s="31"/>
      <c r="G144" s="31"/>
      <c r="H144" s="31"/>
      <c r="I144" s="18"/>
      <c r="J144" s="32" t="s">
        <v>77</v>
      </c>
      <c r="K144" s="31"/>
      <c r="L144" s="31" t="s">
        <v>76</v>
      </c>
      <c r="M144" s="31"/>
      <c r="N144" s="17"/>
      <c r="O144" s="16"/>
    </row>
    <row r="145" spans="2:15">
      <c r="B145" s="18"/>
      <c r="C145" s="17"/>
      <c r="D145" s="17"/>
      <c r="E145" s="17"/>
      <c r="F145" s="17"/>
      <c r="G145" s="17"/>
      <c r="H145" s="17"/>
      <c r="I145" s="18"/>
      <c r="J145" s="17"/>
      <c r="K145" s="17"/>
      <c r="L145" s="17"/>
      <c r="M145" s="17"/>
      <c r="N145" s="17"/>
      <c r="O145" s="16"/>
    </row>
    <row r="146" spans="2:15">
      <c r="B146" s="18"/>
      <c r="C146" s="17"/>
      <c r="D146" s="17"/>
      <c r="E146" s="17"/>
      <c r="F146" s="17"/>
      <c r="G146" s="17"/>
      <c r="H146" s="17"/>
      <c r="I146" s="18"/>
      <c r="J146" s="17"/>
      <c r="K146" s="17"/>
      <c r="L146" s="17"/>
      <c r="M146" s="17"/>
      <c r="N146" s="17"/>
      <c r="O146" s="16"/>
    </row>
    <row r="147" spans="2:15">
      <c r="B147" s="18"/>
      <c r="C147" s="17"/>
      <c r="D147" s="17"/>
      <c r="E147" s="17"/>
      <c r="F147" s="17"/>
      <c r="G147" s="17"/>
      <c r="H147" s="17"/>
      <c r="I147" s="18"/>
      <c r="J147" s="17"/>
      <c r="K147" s="17"/>
      <c r="L147" s="17"/>
      <c r="M147" s="17"/>
      <c r="N147" s="17"/>
      <c r="O147" s="16"/>
    </row>
    <row r="148" spans="2:15">
      <c r="B148" s="18"/>
      <c r="C148" s="17"/>
      <c r="D148" s="17"/>
      <c r="E148" s="17"/>
      <c r="F148" s="17"/>
      <c r="G148" s="17"/>
      <c r="H148" s="17"/>
      <c r="I148" s="18"/>
      <c r="J148" s="17"/>
      <c r="K148" s="17"/>
      <c r="L148" s="17"/>
      <c r="M148" s="17"/>
      <c r="N148" s="17"/>
      <c r="O148" s="16"/>
    </row>
    <row r="149" spans="2:15">
      <c r="B149" s="18"/>
      <c r="C149" s="17"/>
      <c r="D149" s="17"/>
      <c r="E149" s="17"/>
      <c r="F149" s="17"/>
      <c r="G149" s="17"/>
      <c r="H149" s="17"/>
      <c r="I149" s="18"/>
      <c r="J149" s="17"/>
      <c r="K149" s="17"/>
      <c r="L149" s="17"/>
      <c r="M149" s="17"/>
      <c r="N149" s="17"/>
      <c r="O149" s="16"/>
    </row>
    <row r="150" spans="2:15">
      <c r="B150" s="18"/>
      <c r="C150" s="17"/>
      <c r="D150" s="17"/>
      <c r="E150" s="17"/>
      <c r="F150" s="17"/>
      <c r="G150" s="17"/>
      <c r="H150" s="17"/>
      <c r="I150" s="18"/>
      <c r="J150" s="17"/>
      <c r="K150" s="17"/>
      <c r="L150" s="17"/>
      <c r="M150" s="17"/>
      <c r="N150" s="17"/>
      <c r="O150" s="16"/>
    </row>
    <row r="151" spans="2:15">
      <c r="B151" s="18"/>
      <c r="C151" s="17"/>
      <c r="D151" s="17"/>
      <c r="E151" s="17"/>
      <c r="F151" s="17"/>
      <c r="G151" s="17"/>
      <c r="H151" s="17"/>
      <c r="I151" s="18"/>
      <c r="J151" s="17"/>
      <c r="K151" s="17"/>
      <c r="L151" s="17"/>
      <c r="M151" s="17"/>
      <c r="N151" s="17"/>
      <c r="O151" s="16"/>
    </row>
    <row r="152" spans="2:15">
      <c r="B152" s="18"/>
      <c r="C152" s="17"/>
      <c r="D152" s="17"/>
      <c r="E152" s="17"/>
      <c r="F152" s="17"/>
      <c r="G152" s="17"/>
      <c r="H152" s="17"/>
      <c r="I152" s="18"/>
      <c r="J152" s="17"/>
      <c r="K152" s="17"/>
      <c r="L152" s="17"/>
      <c r="M152" s="17"/>
      <c r="N152" s="17"/>
      <c r="O152" s="16"/>
    </row>
    <row r="153" spans="2:15">
      <c r="B153" s="18"/>
      <c r="C153" s="17"/>
      <c r="D153" s="17"/>
      <c r="E153" s="17"/>
      <c r="F153" s="17"/>
      <c r="G153" s="17"/>
      <c r="H153" s="17"/>
      <c r="I153" s="18"/>
      <c r="J153" s="17"/>
      <c r="K153" s="17"/>
      <c r="L153" s="17"/>
      <c r="M153" s="17"/>
      <c r="N153" s="17"/>
      <c r="O153" s="16"/>
    </row>
    <row r="154" spans="2:15">
      <c r="B154" s="18"/>
      <c r="C154" s="17"/>
      <c r="D154" s="17"/>
      <c r="E154" s="17"/>
      <c r="F154" s="17"/>
      <c r="G154" s="17"/>
      <c r="H154" s="17"/>
      <c r="I154" s="18"/>
      <c r="J154" s="17"/>
      <c r="K154" s="17"/>
      <c r="L154" s="17"/>
      <c r="M154" s="17"/>
      <c r="N154" s="17"/>
      <c r="O154" s="16"/>
    </row>
    <row r="155" spans="2:15">
      <c r="B155" s="18"/>
      <c r="C155" s="17"/>
      <c r="D155" s="17"/>
      <c r="E155" s="17"/>
      <c r="F155" s="17"/>
      <c r="G155" s="17"/>
      <c r="H155" s="17"/>
      <c r="I155" s="18"/>
      <c r="J155" s="17"/>
      <c r="K155" s="17"/>
      <c r="L155" s="17"/>
      <c r="M155" s="17"/>
      <c r="N155" s="17"/>
      <c r="O155" s="16"/>
    </row>
    <row r="156" spans="2:15">
      <c r="B156" s="18"/>
      <c r="C156" s="17"/>
      <c r="D156" s="17"/>
      <c r="E156" s="17"/>
      <c r="F156" s="17"/>
      <c r="G156" s="17"/>
      <c r="H156" s="17"/>
      <c r="I156" s="18"/>
      <c r="J156" s="17"/>
      <c r="K156" s="17"/>
      <c r="L156" s="17"/>
      <c r="M156" s="17"/>
      <c r="N156" s="17"/>
      <c r="O156" s="16"/>
    </row>
    <row r="157" spans="2:15">
      <c r="B157" s="18"/>
      <c r="C157" s="17"/>
      <c r="D157" s="17"/>
      <c r="E157" s="17"/>
      <c r="F157" s="17"/>
      <c r="G157" s="17"/>
      <c r="H157" s="17"/>
      <c r="I157" s="18"/>
      <c r="J157" s="17"/>
      <c r="K157" s="17"/>
      <c r="L157" s="17"/>
      <c r="M157" s="17"/>
      <c r="N157" s="17"/>
      <c r="O157" s="16"/>
    </row>
    <row r="158" spans="2:15">
      <c r="B158" s="18"/>
      <c r="C158" s="17"/>
      <c r="D158" s="17"/>
      <c r="E158" s="17"/>
      <c r="F158" s="17"/>
      <c r="G158" s="17"/>
      <c r="H158" s="17"/>
      <c r="I158" s="18"/>
      <c r="J158" s="17"/>
      <c r="K158" s="17"/>
      <c r="L158" s="17"/>
      <c r="M158" s="17"/>
      <c r="N158" s="17"/>
      <c r="O158" s="16"/>
    </row>
    <row r="159" spans="2:15">
      <c r="B159" s="18"/>
      <c r="C159" s="17"/>
      <c r="D159" s="17"/>
      <c r="E159" s="17"/>
      <c r="F159" s="17"/>
      <c r="G159" s="17"/>
      <c r="H159" s="17"/>
      <c r="I159" s="18"/>
      <c r="J159" s="17"/>
      <c r="K159" s="17"/>
      <c r="L159" s="17"/>
      <c r="M159" s="17"/>
      <c r="N159" s="17"/>
      <c r="O159" s="16"/>
    </row>
    <row r="160" spans="2:15">
      <c r="B160" s="18"/>
      <c r="C160" s="17"/>
      <c r="D160" s="17"/>
      <c r="E160" s="17"/>
      <c r="F160" s="17"/>
      <c r="G160" s="17"/>
      <c r="H160" s="17"/>
      <c r="I160" s="18"/>
      <c r="J160" s="17"/>
      <c r="K160" s="17"/>
      <c r="L160" s="17"/>
      <c r="M160" s="17"/>
      <c r="N160" s="17"/>
      <c r="O160" s="16"/>
    </row>
    <row r="161" spans="2:15">
      <c r="B161" s="18"/>
      <c r="C161" s="17"/>
      <c r="D161" s="17"/>
      <c r="E161" s="17"/>
      <c r="F161" s="17"/>
      <c r="G161" s="17"/>
      <c r="H161" s="17"/>
      <c r="I161" s="18"/>
      <c r="J161" s="17"/>
      <c r="K161" s="17"/>
      <c r="L161" s="17"/>
      <c r="M161" s="17"/>
      <c r="N161" s="17"/>
      <c r="O161" s="16"/>
    </row>
    <row r="162" spans="2:15">
      <c r="B162" s="18"/>
      <c r="C162" s="17"/>
      <c r="D162" s="17"/>
      <c r="E162" s="17"/>
      <c r="F162" s="17"/>
      <c r="G162" s="17"/>
      <c r="H162" s="17"/>
      <c r="I162" s="18"/>
      <c r="J162" s="17"/>
      <c r="K162" s="17"/>
      <c r="L162" s="17"/>
      <c r="M162" s="17"/>
      <c r="N162" s="17"/>
      <c r="O162" s="16"/>
    </row>
    <row r="163" spans="2:15">
      <c r="B163" s="18"/>
      <c r="C163" s="17"/>
      <c r="D163" s="17"/>
      <c r="E163" s="17"/>
      <c r="F163" s="17"/>
      <c r="G163" s="17"/>
      <c r="H163" s="17"/>
      <c r="I163" s="18"/>
      <c r="J163" s="17"/>
      <c r="K163" s="17"/>
      <c r="L163" s="17"/>
      <c r="M163" s="17"/>
      <c r="N163" s="17"/>
      <c r="O163" s="16"/>
    </row>
    <row r="164" spans="2:15">
      <c r="B164" s="18"/>
      <c r="C164" s="17"/>
      <c r="D164" s="17"/>
      <c r="E164" s="17"/>
      <c r="F164" s="17"/>
      <c r="G164" s="17"/>
      <c r="H164" s="17"/>
      <c r="I164" s="18"/>
      <c r="J164" s="17"/>
      <c r="K164" s="17"/>
      <c r="L164" s="17"/>
      <c r="M164" s="17"/>
      <c r="N164" s="17"/>
      <c r="O164" s="16"/>
    </row>
    <row r="165" spans="2:15">
      <c r="B165" s="18"/>
      <c r="C165" s="17"/>
      <c r="D165" s="17"/>
      <c r="E165" s="17"/>
      <c r="F165" s="17"/>
      <c r="G165" s="17"/>
      <c r="H165" s="17"/>
      <c r="I165" s="18"/>
      <c r="J165" s="17"/>
      <c r="K165" s="17"/>
      <c r="L165" s="17"/>
      <c r="M165" s="17"/>
      <c r="N165" s="17"/>
      <c r="O165" s="16"/>
    </row>
    <row r="166" spans="2:15">
      <c r="B166" s="15"/>
      <c r="C166" s="14"/>
      <c r="D166" s="14"/>
      <c r="E166" s="14"/>
      <c r="F166" s="14"/>
      <c r="G166" s="14"/>
      <c r="H166" s="14"/>
      <c r="I166" s="15"/>
      <c r="J166" s="14"/>
      <c r="K166" s="14"/>
      <c r="L166" s="14"/>
      <c r="M166" s="14"/>
      <c r="N166" s="14"/>
      <c r="O166" s="13"/>
    </row>
    <row r="168" spans="2:15">
      <c r="B168" s="30" t="s">
        <v>75</v>
      </c>
      <c r="C168" s="28"/>
      <c r="D168" s="28">
        <v>124279</v>
      </c>
      <c r="E168" s="28"/>
      <c r="F168" s="28"/>
      <c r="G168" s="28"/>
      <c r="H168" s="28"/>
      <c r="I168" s="29"/>
      <c r="J168" s="28"/>
      <c r="K168" s="28"/>
      <c r="L168" s="28"/>
      <c r="M168" s="28"/>
      <c r="N168" s="28"/>
      <c r="O168" s="27"/>
    </row>
    <row r="169" spans="2:15">
      <c r="B169" s="24"/>
      <c r="C169" s="23"/>
      <c r="D169" s="23"/>
      <c r="E169" s="23"/>
      <c r="F169" s="23"/>
      <c r="G169" s="23"/>
      <c r="H169" s="23"/>
      <c r="I169" s="24"/>
      <c r="J169" s="23"/>
      <c r="K169" s="23"/>
      <c r="L169" s="23"/>
      <c r="M169" s="23"/>
      <c r="N169" s="23"/>
      <c r="O169" s="22"/>
    </row>
    <row r="170" spans="2:15">
      <c r="B170" s="24" t="s">
        <v>74</v>
      </c>
      <c r="C170" s="23"/>
      <c r="D170" s="23"/>
      <c r="E170" s="26" t="s">
        <v>73</v>
      </c>
      <c r="F170" s="23"/>
      <c r="G170" s="23"/>
      <c r="H170" s="23"/>
      <c r="I170" s="24" t="s">
        <v>72</v>
      </c>
      <c r="J170" s="23"/>
      <c r="K170" s="23"/>
      <c r="L170" s="23" t="s">
        <v>71</v>
      </c>
      <c r="M170" s="23"/>
      <c r="N170" s="23"/>
      <c r="O170" s="22"/>
    </row>
    <row r="171" spans="2:15">
      <c r="B171" s="1104"/>
      <c r="C171" s="1104"/>
      <c r="D171" s="1104"/>
      <c r="E171" s="1104"/>
      <c r="F171" s="1104"/>
      <c r="G171" s="1104"/>
      <c r="H171" s="1104"/>
      <c r="I171" s="1104"/>
      <c r="J171" s="1104"/>
      <c r="K171" s="1104"/>
      <c r="L171" s="1104"/>
      <c r="M171" s="1104"/>
      <c r="N171" s="1104"/>
      <c r="O171" s="1104"/>
    </row>
    <row r="172" spans="2:15">
      <c r="B172" s="1104"/>
      <c r="C172" s="1104"/>
      <c r="D172" s="1104"/>
      <c r="E172" s="1104"/>
      <c r="F172" s="1104"/>
      <c r="G172" s="1104"/>
      <c r="H172" s="1104"/>
      <c r="I172" s="1104"/>
      <c r="J172" s="1104"/>
      <c r="K172" s="1104"/>
      <c r="L172" s="1104"/>
      <c r="M172" s="1104"/>
      <c r="N172" s="1104"/>
      <c r="O172" s="1104"/>
    </row>
    <row r="173" spans="2:15">
      <c r="B173" s="1104"/>
      <c r="C173" s="1104"/>
      <c r="D173" s="1104"/>
      <c r="E173" s="1104"/>
      <c r="F173" s="1104"/>
      <c r="G173" s="1104"/>
      <c r="H173" s="1104"/>
      <c r="I173" s="1104"/>
      <c r="J173" s="1104"/>
      <c r="K173" s="1104"/>
      <c r="L173" s="1104"/>
      <c r="M173" s="1104"/>
      <c r="N173" s="1104"/>
      <c r="O173" s="1104"/>
    </row>
    <row r="174" spans="2:15">
      <c r="B174" s="1104"/>
      <c r="C174" s="1104"/>
      <c r="D174" s="1104"/>
      <c r="E174" s="1104"/>
      <c r="F174" s="1104"/>
      <c r="G174" s="1104"/>
      <c r="H174" s="1104"/>
      <c r="I174" s="1104"/>
      <c r="J174" s="1104"/>
      <c r="K174" s="1104"/>
      <c r="L174" s="1104"/>
      <c r="M174" s="1104"/>
      <c r="N174" s="1104"/>
      <c r="O174" s="1104"/>
    </row>
    <row r="175" spans="2:15">
      <c r="B175" s="1104"/>
      <c r="C175" s="1104"/>
      <c r="D175" s="1104"/>
      <c r="E175" s="1104"/>
      <c r="F175" s="1104"/>
      <c r="G175" s="1104"/>
      <c r="H175" s="1104"/>
      <c r="I175" s="1104"/>
      <c r="J175" s="1104"/>
      <c r="K175" s="1104"/>
      <c r="L175" s="1104"/>
      <c r="M175" s="1104"/>
      <c r="N175" s="1104"/>
      <c r="O175" s="1104"/>
    </row>
    <row r="176" spans="2:15">
      <c r="B176" s="1104"/>
      <c r="C176" s="1104"/>
      <c r="D176" s="1104"/>
      <c r="E176" s="1104"/>
      <c r="F176" s="1104"/>
      <c r="G176" s="1104"/>
      <c r="H176" s="1104"/>
      <c r="I176" s="1104"/>
      <c r="J176" s="1104"/>
      <c r="K176" s="1104"/>
      <c r="L176" s="1104"/>
      <c r="M176" s="1104"/>
      <c r="N176" s="1104"/>
      <c r="O176" s="1104"/>
    </row>
    <row r="177" spans="2:15">
      <c r="B177" s="1104"/>
      <c r="C177" s="1104"/>
      <c r="D177" s="1104"/>
      <c r="E177" s="1104"/>
      <c r="F177" s="1104"/>
      <c r="G177" s="1104"/>
      <c r="H177" s="1104"/>
      <c r="I177" s="1104"/>
      <c r="J177" s="1104"/>
      <c r="K177" s="1104"/>
      <c r="L177" s="1104"/>
      <c r="M177" s="1104"/>
      <c r="N177" s="1104"/>
      <c r="O177" s="1104"/>
    </row>
    <row r="178" spans="2:15">
      <c r="B178" s="1104"/>
      <c r="C178" s="1104"/>
      <c r="D178" s="1104"/>
      <c r="E178" s="1104"/>
      <c r="F178" s="1104"/>
      <c r="G178" s="1104"/>
      <c r="H178" s="1104"/>
      <c r="I178" s="1104"/>
      <c r="J178" s="1104"/>
      <c r="K178" s="1104"/>
      <c r="L178" s="1104"/>
      <c r="M178" s="1104"/>
      <c r="N178" s="1104"/>
      <c r="O178" s="1104"/>
    </row>
    <row r="179" spans="2:15">
      <c r="B179" s="1104"/>
      <c r="C179" s="1104"/>
      <c r="D179" s="1104"/>
      <c r="E179" s="1104"/>
      <c r="F179" s="1104"/>
      <c r="G179" s="1104"/>
      <c r="H179" s="1104"/>
      <c r="I179" s="1104"/>
      <c r="J179" s="1104"/>
      <c r="K179" s="1104"/>
      <c r="L179" s="1104"/>
      <c r="M179" s="1104"/>
      <c r="N179" s="1104"/>
      <c r="O179" s="1104"/>
    </row>
    <row r="180" spans="2:15">
      <c r="B180" s="1104"/>
      <c r="C180" s="1104"/>
      <c r="D180" s="1104"/>
      <c r="E180" s="1104"/>
      <c r="F180" s="1104"/>
      <c r="G180" s="1104"/>
      <c r="H180" s="1104"/>
      <c r="I180" s="1104"/>
      <c r="J180" s="1104"/>
      <c r="K180" s="1104"/>
      <c r="L180" s="1104"/>
      <c r="M180" s="1104"/>
      <c r="N180" s="1104"/>
      <c r="O180" s="1104"/>
    </row>
    <row r="181" spans="2:15">
      <c r="B181" s="1104"/>
      <c r="C181" s="1104"/>
      <c r="D181" s="1104"/>
      <c r="E181" s="1104"/>
      <c r="F181" s="1104"/>
      <c r="G181" s="1104"/>
      <c r="H181" s="1104"/>
      <c r="I181" s="1104"/>
      <c r="J181" s="1104"/>
      <c r="K181" s="1104"/>
      <c r="L181" s="1104"/>
      <c r="M181" s="1104"/>
      <c r="N181" s="1104"/>
      <c r="O181" s="1104"/>
    </row>
    <row r="182" spans="2:15">
      <c r="B182" s="24"/>
      <c r="C182" s="23"/>
      <c r="D182" s="23"/>
      <c r="E182" s="23"/>
      <c r="F182" s="23"/>
      <c r="G182" s="23"/>
      <c r="H182" s="23"/>
      <c r="I182" s="24"/>
      <c r="J182" s="23"/>
      <c r="K182" s="23"/>
      <c r="L182" s="23"/>
      <c r="M182" s="23"/>
      <c r="N182" s="23"/>
      <c r="O182" s="22"/>
    </row>
    <row r="183" spans="2:15">
      <c r="B183" s="24"/>
      <c r="C183" s="23"/>
      <c r="D183" s="23"/>
      <c r="E183" s="23"/>
      <c r="F183" s="23"/>
      <c r="G183" s="23"/>
      <c r="H183" s="23"/>
      <c r="I183" s="24"/>
      <c r="J183" s="23"/>
      <c r="K183" s="23"/>
      <c r="L183" s="23"/>
      <c r="M183" s="23"/>
      <c r="N183" s="23"/>
      <c r="O183" s="22"/>
    </row>
    <row r="184" spans="2:15">
      <c r="B184" s="24" t="s">
        <v>70</v>
      </c>
      <c r="C184" s="23"/>
      <c r="D184" s="23"/>
      <c r="E184" s="25" t="s">
        <v>69</v>
      </c>
      <c r="F184" s="23"/>
      <c r="G184" s="23"/>
      <c r="H184" s="23"/>
      <c r="I184" s="24" t="s">
        <v>68</v>
      </c>
      <c r="J184" s="23"/>
      <c r="K184" s="23"/>
      <c r="L184" s="23" t="s">
        <v>67</v>
      </c>
      <c r="M184" s="23"/>
      <c r="N184" s="23"/>
      <c r="O184" s="22"/>
    </row>
    <row r="185" spans="2:15">
      <c r="B185" s="1104"/>
      <c r="C185" s="1104"/>
      <c r="D185" s="1104"/>
      <c r="E185" s="1104"/>
      <c r="F185" s="1104"/>
      <c r="G185" s="1104"/>
      <c r="H185" s="1104"/>
      <c r="I185" s="1104"/>
      <c r="J185" s="1104"/>
      <c r="K185" s="1104"/>
      <c r="L185" s="1104"/>
      <c r="M185" s="1104"/>
      <c r="N185" s="1104"/>
      <c r="O185" s="1104"/>
    </row>
    <row r="186" spans="2:15">
      <c r="B186" s="1104"/>
      <c r="C186" s="1104"/>
      <c r="D186" s="1104"/>
      <c r="E186" s="1104"/>
      <c r="F186" s="1104"/>
      <c r="G186" s="1104"/>
      <c r="H186" s="1104"/>
      <c r="I186" s="1104"/>
      <c r="J186" s="1104"/>
      <c r="K186" s="1104"/>
      <c r="L186" s="1104"/>
      <c r="M186" s="1104"/>
      <c r="N186" s="1104"/>
      <c r="O186" s="1104"/>
    </row>
    <row r="187" spans="2:15">
      <c r="B187" s="1104"/>
      <c r="C187" s="1104"/>
      <c r="D187" s="1104"/>
      <c r="E187" s="1104"/>
      <c r="F187" s="1104"/>
      <c r="G187" s="1104"/>
      <c r="H187" s="1104"/>
      <c r="I187" s="1104"/>
      <c r="J187" s="1104"/>
      <c r="K187" s="1104"/>
      <c r="L187" s="1104"/>
      <c r="M187" s="1104"/>
      <c r="N187" s="1104"/>
      <c r="O187" s="1104"/>
    </row>
    <row r="188" spans="2:15">
      <c r="B188" s="1104"/>
      <c r="C188" s="1104"/>
      <c r="D188" s="1104"/>
      <c r="E188" s="1104"/>
      <c r="F188" s="1104"/>
      <c r="G188" s="1104"/>
      <c r="H188" s="1104"/>
      <c r="I188" s="1104"/>
      <c r="J188" s="1104"/>
      <c r="K188" s="1104"/>
      <c r="L188" s="1104"/>
      <c r="M188" s="1104"/>
      <c r="N188" s="1104"/>
      <c r="O188" s="1104"/>
    </row>
    <row r="189" spans="2:15">
      <c r="B189" s="1104"/>
      <c r="C189" s="1104"/>
      <c r="D189" s="1104"/>
      <c r="E189" s="1104"/>
      <c r="F189" s="1104"/>
      <c r="G189" s="1104"/>
      <c r="H189" s="1104"/>
      <c r="I189" s="1104"/>
      <c r="J189" s="1104"/>
      <c r="K189" s="1104"/>
      <c r="L189" s="1104"/>
      <c r="M189" s="1104"/>
      <c r="N189" s="1104"/>
      <c r="O189" s="1104"/>
    </row>
    <row r="190" spans="2:15">
      <c r="B190" s="1104"/>
      <c r="C190" s="1104"/>
      <c r="D190" s="1104"/>
      <c r="E190" s="1104"/>
      <c r="F190" s="1104"/>
      <c r="G190" s="1104"/>
      <c r="H190" s="1104"/>
      <c r="I190" s="1104"/>
      <c r="J190" s="1104"/>
      <c r="K190" s="1104"/>
      <c r="L190" s="1104"/>
      <c r="M190" s="1104"/>
      <c r="N190" s="1104"/>
      <c r="O190" s="1104"/>
    </row>
    <row r="191" spans="2:15">
      <c r="B191" s="1104"/>
      <c r="C191" s="1104"/>
      <c r="D191" s="1104"/>
      <c r="E191" s="1104"/>
      <c r="F191" s="1104"/>
      <c r="G191" s="1104"/>
      <c r="H191" s="1104"/>
      <c r="I191" s="1104"/>
      <c r="J191" s="1104"/>
      <c r="K191" s="1104"/>
      <c r="L191" s="1104"/>
      <c r="M191" s="1104"/>
      <c r="N191" s="1104"/>
      <c r="O191" s="1104"/>
    </row>
    <row r="192" spans="2:15">
      <c r="B192" s="1104"/>
      <c r="C192" s="1104"/>
      <c r="D192" s="1104"/>
      <c r="E192" s="1104"/>
      <c r="F192" s="1104"/>
      <c r="G192" s="1104"/>
      <c r="H192" s="1104"/>
      <c r="I192" s="1104"/>
      <c r="J192" s="1104"/>
      <c r="K192" s="1104"/>
      <c r="L192" s="1104"/>
      <c r="M192" s="1104"/>
      <c r="N192" s="1104"/>
      <c r="O192" s="1104"/>
    </row>
    <row r="193" spans="2:15">
      <c r="B193" s="1104"/>
      <c r="C193" s="1104"/>
      <c r="D193" s="1104"/>
      <c r="E193" s="1104"/>
      <c r="F193" s="1104"/>
      <c r="G193" s="1104"/>
      <c r="H193" s="1104"/>
      <c r="I193" s="1104"/>
      <c r="J193" s="1104"/>
      <c r="K193" s="1104"/>
      <c r="L193" s="1104"/>
      <c r="M193" s="1104"/>
      <c r="N193" s="1104"/>
      <c r="O193" s="1104"/>
    </row>
    <row r="194" spans="2:15">
      <c r="B194" s="1104"/>
      <c r="C194" s="1104"/>
      <c r="D194" s="1104"/>
      <c r="E194" s="1104"/>
      <c r="F194" s="1104"/>
      <c r="G194" s="1104"/>
      <c r="H194" s="1104"/>
      <c r="I194" s="1104"/>
      <c r="J194" s="1104"/>
      <c r="K194" s="1104"/>
      <c r="L194" s="1104"/>
      <c r="M194" s="1104"/>
      <c r="N194" s="1104"/>
      <c r="O194" s="1104"/>
    </row>
    <row r="195" spans="2:15">
      <c r="B195" s="1104"/>
      <c r="C195" s="1104"/>
      <c r="D195" s="1104"/>
      <c r="E195" s="1104"/>
      <c r="F195" s="1104"/>
      <c r="G195" s="1104"/>
      <c r="H195" s="1104"/>
      <c r="I195" s="1104"/>
      <c r="J195" s="1104"/>
      <c r="K195" s="1104"/>
      <c r="L195" s="1104"/>
      <c r="M195" s="1104"/>
      <c r="N195" s="1104"/>
      <c r="O195" s="1104"/>
    </row>
    <row r="196" spans="2:15">
      <c r="B196" s="24"/>
      <c r="C196" s="23"/>
      <c r="D196" s="23"/>
      <c r="E196" s="23"/>
      <c r="F196" s="23"/>
      <c r="G196" s="23"/>
      <c r="H196" s="23"/>
      <c r="I196" s="24"/>
      <c r="J196" s="23"/>
      <c r="K196" s="23"/>
      <c r="L196" s="23"/>
      <c r="M196" s="23"/>
      <c r="N196" s="23"/>
      <c r="O196" s="22"/>
    </row>
    <row r="197" spans="2:15">
      <c r="B197" s="24"/>
      <c r="C197" s="23"/>
      <c r="D197" s="23"/>
      <c r="E197" s="23"/>
      <c r="F197" s="23"/>
      <c r="G197" s="23"/>
      <c r="H197" s="23"/>
      <c r="I197" s="24"/>
      <c r="J197" s="23"/>
      <c r="K197" s="23"/>
      <c r="L197" s="23"/>
      <c r="M197" s="23"/>
      <c r="N197" s="23"/>
      <c r="O197" s="22"/>
    </row>
    <row r="198" spans="2:15">
      <c r="B198" s="24" t="s">
        <v>66</v>
      </c>
      <c r="C198" s="23"/>
      <c r="D198" s="23"/>
      <c r="E198" s="25" t="s">
        <v>65</v>
      </c>
      <c r="F198" s="23"/>
      <c r="G198" s="23"/>
      <c r="H198" s="23"/>
      <c r="I198" s="24" t="s">
        <v>64</v>
      </c>
      <c r="J198" s="23"/>
      <c r="K198" s="23"/>
      <c r="L198" s="23" t="s">
        <v>63</v>
      </c>
      <c r="M198" s="23"/>
      <c r="N198" s="23"/>
      <c r="O198" s="22"/>
    </row>
    <row r="199" spans="2:15">
      <c r="B199" s="1104"/>
      <c r="C199" s="1104"/>
      <c r="D199" s="1104"/>
      <c r="E199" s="1104"/>
      <c r="F199" s="1104"/>
      <c r="G199" s="1104"/>
      <c r="H199" s="1104"/>
      <c r="I199" s="1104"/>
      <c r="J199" s="1104"/>
      <c r="K199" s="1104"/>
      <c r="L199" s="1104"/>
      <c r="M199" s="1104"/>
      <c r="N199" s="1104"/>
      <c r="O199" s="1104"/>
    </row>
    <row r="200" spans="2:15">
      <c r="B200" s="1104"/>
      <c r="C200" s="1104"/>
      <c r="D200" s="1104"/>
      <c r="E200" s="1104"/>
      <c r="F200" s="1104"/>
      <c r="G200" s="1104"/>
      <c r="H200" s="1104"/>
      <c r="I200" s="1104"/>
      <c r="J200" s="1104"/>
      <c r="K200" s="1104"/>
      <c r="L200" s="1104"/>
      <c r="M200" s="1104"/>
      <c r="N200" s="1104"/>
      <c r="O200" s="1104"/>
    </row>
    <row r="201" spans="2:15">
      <c r="B201" s="1104"/>
      <c r="C201" s="1104"/>
      <c r="D201" s="1104"/>
      <c r="E201" s="1104"/>
      <c r="F201" s="1104"/>
      <c r="G201" s="1104"/>
      <c r="H201" s="1104"/>
      <c r="I201" s="1104"/>
      <c r="J201" s="1104"/>
      <c r="K201" s="1104"/>
      <c r="L201" s="1104"/>
      <c r="M201" s="1104"/>
      <c r="N201" s="1104"/>
      <c r="O201" s="1104"/>
    </row>
    <row r="202" spans="2:15">
      <c r="B202" s="1104"/>
      <c r="C202" s="1104"/>
      <c r="D202" s="1104"/>
      <c r="E202" s="1104"/>
      <c r="F202" s="1104"/>
      <c r="G202" s="1104"/>
      <c r="H202" s="1104"/>
      <c r="I202" s="1104"/>
      <c r="J202" s="1104"/>
      <c r="K202" s="1104"/>
      <c r="L202" s="1104"/>
      <c r="M202" s="1104"/>
      <c r="N202" s="1104"/>
      <c r="O202" s="1104"/>
    </row>
    <row r="203" spans="2:15">
      <c r="B203" s="1104"/>
      <c r="C203" s="1104"/>
      <c r="D203" s="1104"/>
      <c r="E203" s="1104"/>
      <c r="F203" s="1104"/>
      <c r="G203" s="1104"/>
      <c r="H203" s="1104"/>
      <c r="I203" s="1104"/>
      <c r="J203" s="1104"/>
      <c r="K203" s="1104"/>
      <c r="L203" s="1104"/>
      <c r="M203" s="1104"/>
      <c r="N203" s="1104"/>
      <c r="O203" s="1104"/>
    </row>
    <row r="204" spans="2:15">
      <c r="B204" s="1104"/>
      <c r="C204" s="1104"/>
      <c r="D204" s="1104"/>
      <c r="E204" s="1104"/>
      <c r="F204" s="1104"/>
      <c r="G204" s="1104"/>
      <c r="H204" s="1104"/>
      <c r="I204" s="1104"/>
      <c r="J204" s="1104"/>
      <c r="K204" s="1104"/>
      <c r="L204" s="1104"/>
      <c r="M204" s="1104"/>
      <c r="N204" s="1104"/>
      <c r="O204" s="1104"/>
    </row>
    <row r="205" spans="2:15">
      <c r="B205" s="1104"/>
      <c r="C205" s="1104"/>
      <c r="D205" s="1104"/>
      <c r="E205" s="1104"/>
      <c r="F205" s="1104"/>
      <c r="G205" s="1104"/>
      <c r="H205" s="1104"/>
      <c r="I205" s="1104"/>
      <c r="J205" s="1104"/>
      <c r="K205" s="1104"/>
      <c r="L205" s="1104"/>
      <c r="M205" s="1104"/>
      <c r="N205" s="1104"/>
      <c r="O205" s="1104"/>
    </row>
    <row r="206" spans="2:15">
      <c r="B206" s="1104"/>
      <c r="C206" s="1104"/>
      <c r="D206" s="1104"/>
      <c r="E206" s="1104"/>
      <c r="F206" s="1104"/>
      <c r="G206" s="1104"/>
      <c r="H206" s="1104"/>
      <c r="I206" s="1104"/>
      <c r="J206" s="1104"/>
      <c r="K206" s="1104"/>
      <c r="L206" s="1104"/>
      <c r="M206" s="1104"/>
      <c r="N206" s="1104"/>
      <c r="O206" s="1104"/>
    </row>
    <row r="207" spans="2:15">
      <c r="B207" s="1104"/>
      <c r="C207" s="1104"/>
      <c r="D207" s="1104"/>
      <c r="E207" s="1104"/>
      <c r="F207" s="1104"/>
      <c r="G207" s="1104"/>
      <c r="H207" s="1104"/>
      <c r="I207" s="1104"/>
      <c r="J207" s="1104"/>
      <c r="K207" s="1104"/>
      <c r="L207" s="1104"/>
      <c r="M207" s="1104"/>
      <c r="N207" s="1104"/>
      <c r="O207" s="1104"/>
    </row>
    <row r="208" spans="2:15">
      <c r="B208" s="1104"/>
      <c r="C208" s="1104"/>
      <c r="D208" s="1104"/>
      <c r="E208" s="1104"/>
      <c r="F208" s="1104"/>
      <c r="G208" s="1104"/>
      <c r="H208" s="1104"/>
      <c r="I208" s="1104"/>
      <c r="J208" s="1104"/>
      <c r="K208" s="1104"/>
      <c r="L208" s="1104"/>
      <c r="M208" s="1104"/>
      <c r="N208" s="1104"/>
      <c r="O208" s="1104"/>
    </row>
    <row r="209" spans="2:15">
      <c r="B209" s="1104"/>
      <c r="C209" s="1104"/>
      <c r="D209" s="1104"/>
      <c r="E209" s="1104"/>
      <c r="F209" s="1104"/>
      <c r="G209" s="1104"/>
      <c r="H209" s="1104"/>
      <c r="I209" s="1104"/>
      <c r="J209" s="1104"/>
      <c r="K209" s="1104"/>
      <c r="L209" s="1104"/>
      <c r="M209" s="1104"/>
      <c r="N209" s="1104"/>
      <c r="O209" s="1104"/>
    </row>
    <row r="210" spans="2:15">
      <c r="B210" s="21"/>
      <c r="C210" s="20"/>
      <c r="D210" s="20"/>
      <c r="E210" s="20"/>
      <c r="F210" s="20"/>
      <c r="G210" s="20"/>
      <c r="H210" s="20"/>
      <c r="I210" s="21"/>
      <c r="J210" s="20"/>
      <c r="K210" s="20"/>
      <c r="L210" s="20"/>
      <c r="M210" s="20"/>
      <c r="N210" s="20"/>
      <c r="O210" s="19"/>
    </row>
    <row r="211" spans="2:15">
      <c r="B211" s="18" t="s">
        <v>62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17"/>
      <c r="N211" s="17"/>
      <c r="O211" s="16"/>
    </row>
    <row r="212" spans="2:15">
      <c r="B212" s="18"/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17"/>
      <c r="N212" s="17"/>
      <c r="O212" s="16"/>
    </row>
    <row r="213" spans="2:15">
      <c r="B213" s="15"/>
      <c r="C213" s="14"/>
      <c r="D213" s="14"/>
      <c r="E213" s="14"/>
      <c r="F213" s="14"/>
      <c r="G213" s="14"/>
      <c r="H213" s="14"/>
      <c r="I213" s="14"/>
      <c r="J213" s="14"/>
      <c r="K213" s="14"/>
      <c r="L213" s="14"/>
      <c r="M213" s="14"/>
      <c r="N213" s="14"/>
      <c r="O213" s="13"/>
    </row>
    <row r="214" spans="2:15">
      <c r="B214" s="18"/>
      <c r="C214" s="17"/>
      <c r="D214" s="17"/>
      <c r="E214" s="17"/>
      <c r="F214" s="17"/>
      <c r="G214" s="17"/>
      <c r="H214" s="17"/>
      <c r="I214" s="17"/>
      <c r="J214" s="17"/>
      <c r="K214" s="17"/>
      <c r="L214" s="17"/>
      <c r="M214" s="17"/>
      <c r="N214" s="17"/>
      <c r="O214" s="16"/>
    </row>
    <row r="215" spans="2:15">
      <c r="B215" s="18"/>
      <c r="C215" s="17"/>
      <c r="D215" s="17"/>
      <c r="E215" s="17"/>
      <c r="F215" s="17"/>
      <c r="G215" s="17"/>
      <c r="H215" s="17"/>
      <c r="I215" s="17"/>
      <c r="J215" s="17"/>
      <c r="K215" s="17"/>
      <c r="L215" s="17"/>
      <c r="M215" s="17"/>
      <c r="N215" s="17"/>
      <c r="O215" s="16"/>
    </row>
    <row r="216" spans="2:15">
      <c r="B216" s="18"/>
      <c r="C216" s="17"/>
      <c r="D216" s="17"/>
      <c r="E216" s="17"/>
      <c r="F216" s="17"/>
      <c r="G216" s="17"/>
      <c r="H216" s="17"/>
      <c r="I216" s="17"/>
      <c r="J216" s="17"/>
      <c r="K216" s="17"/>
      <c r="L216" s="17"/>
      <c r="M216" s="17"/>
      <c r="N216" s="17"/>
      <c r="O216" s="16"/>
    </row>
    <row r="217" spans="2:15">
      <c r="B217" s="18"/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17"/>
      <c r="N217" s="17"/>
      <c r="O217" s="16"/>
    </row>
    <row r="218" spans="2:15">
      <c r="B218" s="18"/>
      <c r="C218" s="17"/>
      <c r="D218" s="17"/>
      <c r="E218" s="17"/>
      <c r="F218" s="17"/>
      <c r="G218" s="17"/>
      <c r="H218" s="17"/>
      <c r="I218" s="17"/>
      <c r="J218" s="17"/>
      <c r="K218" s="17"/>
      <c r="L218" s="17"/>
      <c r="M218" s="17"/>
      <c r="N218" s="17"/>
      <c r="O218" s="16"/>
    </row>
    <row r="219" spans="2:15">
      <c r="B219" s="18"/>
      <c r="C219" s="17"/>
      <c r="D219" s="17"/>
      <c r="E219" s="17"/>
      <c r="F219" s="17"/>
      <c r="G219" s="17"/>
      <c r="H219" s="17"/>
      <c r="I219" s="17"/>
      <c r="J219" s="17"/>
      <c r="K219" s="17"/>
      <c r="L219" s="17"/>
      <c r="M219" s="17"/>
      <c r="N219" s="17"/>
      <c r="O219" s="16"/>
    </row>
    <row r="220" spans="2:15">
      <c r="B220" s="18"/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17"/>
      <c r="N220" s="17"/>
      <c r="O220" s="16"/>
    </row>
    <row r="221" spans="2:15">
      <c r="B221" s="18"/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17"/>
      <c r="N221" s="17"/>
      <c r="O221" s="16"/>
    </row>
    <row r="222" spans="2:15">
      <c r="B222" s="18"/>
      <c r="C222" s="17"/>
      <c r="D222" s="17"/>
      <c r="E222" s="17"/>
      <c r="F222" s="17"/>
      <c r="G222" s="17"/>
      <c r="H222" s="17"/>
      <c r="I222" s="17"/>
      <c r="J222" s="17"/>
      <c r="K222" s="17"/>
      <c r="L222" s="17"/>
      <c r="M222" s="17"/>
      <c r="N222" s="17"/>
      <c r="O222" s="16"/>
    </row>
    <row r="223" spans="2:15">
      <c r="B223" s="18"/>
      <c r="C223" s="17"/>
      <c r="D223" s="17"/>
      <c r="E223" s="17"/>
      <c r="F223" s="17"/>
      <c r="G223" s="17"/>
      <c r="H223" s="17"/>
      <c r="I223" s="17"/>
      <c r="J223" s="17"/>
      <c r="K223" s="17"/>
      <c r="L223" s="17"/>
      <c r="M223" s="17"/>
      <c r="N223" s="17"/>
      <c r="O223" s="16"/>
    </row>
    <row r="224" spans="2:15">
      <c r="B224" s="18"/>
      <c r="C224" s="17"/>
      <c r="D224" s="17"/>
      <c r="E224" s="17"/>
      <c r="F224" s="17"/>
      <c r="G224" s="17"/>
      <c r="H224" s="17"/>
      <c r="I224" s="17"/>
      <c r="J224" s="17"/>
      <c r="K224" s="17"/>
      <c r="L224" s="17"/>
      <c r="M224" s="17"/>
      <c r="N224" s="17"/>
      <c r="O224" s="16"/>
    </row>
    <row r="225" spans="2:17">
      <c r="B225" s="18"/>
      <c r="C225" s="17"/>
      <c r="D225" s="17"/>
      <c r="E225" s="17"/>
      <c r="F225" s="17"/>
      <c r="G225" s="17"/>
      <c r="H225" s="17"/>
      <c r="I225" s="17"/>
      <c r="J225" s="17"/>
      <c r="K225" s="17"/>
      <c r="L225" s="17"/>
      <c r="M225" s="17"/>
      <c r="N225" s="17"/>
      <c r="O225" s="16"/>
    </row>
    <row r="226" spans="2:17">
      <c r="B226" s="18"/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17"/>
      <c r="N226" s="17"/>
      <c r="O226" s="16"/>
      <c r="Q226" s="4" t="s">
        <v>61</v>
      </c>
    </row>
    <row r="227" spans="2:17">
      <c r="B227" s="18"/>
      <c r="C227" s="17"/>
      <c r="D227" s="17"/>
      <c r="E227" s="17"/>
      <c r="F227" s="17"/>
      <c r="G227" s="17"/>
      <c r="H227" s="17"/>
      <c r="I227" s="17"/>
      <c r="J227" s="17"/>
      <c r="K227" s="17"/>
      <c r="L227" s="17"/>
      <c r="M227" s="17"/>
      <c r="N227" s="17"/>
      <c r="O227" s="16"/>
      <c r="Q227" s="4" t="s">
        <v>60</v>
      </c>
    </row>
    <row r="228" spans="2:17">
      <c r="B228" s="18"/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/>
      <c r="N228" s="17"/>
      <c r="O228" s="16"/>
      <c r="Q228" s="4" t="s">
        <v>59</v>
      </c>
    </row>
    <row r="229" spans="2:17">
      <c r="B229" s="18"/>
      <c r="C229" s="17"/>
      <c r="D229" s="17"/>
      <c r="E229" s="17"/>
      <c r="F229" s="17"/>
      <c r="G229" s="17"/>
      <c r="H229" s="17"/>
      <c r="I229" s="17"/>
      <c r="J229" s="17"/>
      <c r="K229" s="17"/>
      <c r="L229" s="17"/>
      <c r="M229" s="17"/>
      <c r="N229" s="17"/>
      <c r="O229" s="16"/>
      <c r="Q229" s="4" t="s">
        <v>58</v>
      </c>
    </row>
    <row r="230" spans="2:17">
      <c r="B230" s="18"/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/>
      <c r="N230" s="17"/>
      <c r="O230" s="16"/>
    </row>
    <row r="231" spans="2:17">
      <c r="B231" s="18"/>
      <c r="C231" s="17"/>
      <c r="D231" s="17"/>
      <c r="E231" s="17"/>
      <c r="F231" s="17"/>
      <c r="G231" s="17"/>
      <c r="H231" s="17"/>
      <c r="I231" s="17"/>
      <c r="J231" s="17"/>
      <c r="K231" s="17"/>
      <c r="L231" s="17"/>
      <c r="M231" s="17"/>
      <c r="N231" s="17"/>
      <c r="O231" s="16"/>
    </row>
    <row r="232" spans="2:17">
      <c r="B232" s="18"/>
      <c r="C232" s="17"/>
      <c r="D232" s="17"/>
      <c r="E232" s="17"/>
      <c r="F232" s="17"/>
      <c r="G232" s="17"/>
      <c r="H232" s="17"/>
      <c r="I232" s="17"/>
      <c r="J232" s="17"/>
      <c r="K232" s="17"/>
      <c r="L232" s="17"/>
      <c r="M232" s="17"/>
      <c r="N232" s="17"/>
      <c r="O232" s="16"/>
    </row>
    <row r="233" spans="2:17">
      <c r="B233" s="18"/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17"/>
      <c r="N233" s="17"/>
      <c r="O233" s="16"/>
    </row>
    <row r="234" spans="2:17">
      <c r="B234" s="18"/>
      <c r="C234" s="17"/>
      <c r="D234" s="17"/>
      <c r="E234" s="17"/>
      <c r="F234" s="17"/>
      <c r="G234" s="17"/>
      <c r="H234" s="17"/>
      <c r="I234" s="17"/>
      <c r="J234" s="17"/>
      <c r="K234" s="17"/>
      <c r="L234" s="17"/>
      <c r="M234" s="17"/>
      <c r="N234" s="17"/>
      <c r="O234" s="16"/>
    </row>
    <row r="235" spans="2:17">
      <c r="B235" s="18"/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17"/>
      <c r="N235" s="17"/>
      <c r="O235" s="16"/>
    </row>
    <row r="236" spans="2:17">
      <c r="B236" s="18"/>
      <c r="C236" s="17"/>
      <c r="D236" s="17"/>
      <c r="E236" s="17"/>
      <c r="F236" s="17"/>
      <c r="G236" s="17"/>
      <c r="H236" s="17"/>
      <c r="I236" s="17"/>
      <c r="J236" s="17"/>
      <c r="K236" s="17"/>
      <c r="L236" s="17"/>
      <c r="M236" s="17"/>
      <c r="N236" s="17"/>
      <c r="O236" s="16"/>
    </row>
    <row r="237" spans="2:17">
      <c r="B237" s="18"/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/>
      <c r="N237" s="17"/>
      <c r="O237" s="16"/>
    </row>
    <row r="238" spans="2:17">
      <c r="B238" s="18"/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17"/>
      <c r="N238" s="17"/>
      <c r="O238" s="16"/>
    </row>
    <row r="239" spans="2:17">
      <c r="B239" s="18"/>
      <c r="C239" s="17"/>
      <c r="D239" s="17"/>
      <c r="E239" s="17"/>
      <c r="F239" s="17"/>
      <c r="G239" s="17"/>
      <c r="H239" s="17"/>
      <c r="I239" s="17"/>
      <c r="J239" s="17"/>
      <c r="K239" s="17"/>
      <c r="L239" s="17"/>
      <c r="M239" s="17"/>
      <c r="N239" s="17"/>
      <c r="O239" s="16"/>
    </row>
    <row r="240" spans="2:17">
      <c r="B240" s="18"/>
      <c r="C240" s="17"/>
      <c r="D240" s="17"/>
      <c r="E240" s="17"/>
      <c r="F240" s="17"/>
      <c r="G240" s="17"/>
      <c r="H240" s="17"/>
      <c r="I240" s="17"/>
      <c r="J240" s="17"/>
      <c r="K240" s="17"/>
      <c r="L240" s="17"/>
      <c r="M240" s="17"/>
      <c r="N240" s="17"/>
      <c r="O240" s="16"/>
    </row>
    <row r="241" spans="2:15">
      <c r="B241" s="18"/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17"/>
      <c r="N241" s="17"/>
      <c r="O241" s="16"/>
    </row>
    <row r="242" spans="2:15">
      <c r="B242" s="18"/>
      <c r="C242" s="17"/>
      <c r="D242" s="17"/>
      <c r="E242" s="17"/>
      <c r="F242" s="17"/>
      <c r="G242" s="17"/>
      <c r="H242" s="17"/>
      <c r="I242" s="17"/>
      <c r="J242" s="17"/>
      <c r="K242" s="17"/>
      <c r="L242" s="17"/>
      <c r="M242" s="17"/>
      <c r="N242" s="17"/>
      <c r="O242" s="16"/>
    </row>
    <row r="243" spans="2:15">
      <c r="B243" s="18"/>
      <c r="C243" s="17"/>
      <c r="D243" s="17"/>
      <c r="E243" s="17"/>
      <c r="F243" s="17"/>
      <c r="G243" s="17"/>
      <c r="H243" s="17"/>
      <c r="I243" s="17"/>
      <c r="J243" s="17"/>
      <c r="K243" s="17"/>
      <c r="L243" s="17"/>
      <c r="M243" s="17"/>
      <c r="N243" s="17"/>
      <c r="O243" s="16"/>
    </row>
    <row r="244" spans="2:15">
      <c r="B244" s="18"/>
      <c r="C244" s="17"/>
      <c r="D244" s="17"/>
      <c r="E244" s="17"/>
      <c r="F244" s="17"/>
      <c r="G244" s="17"/>
      <c r="H244" s="17"/>
      <c r="I244" s="17"/>
      <c r="J244" s="17"/>
      <c r="K244" s="17"/>
      <c r="L244" s="17"/>
      <c r="M244" s="17"/>
      <c r="N244" s="17"/>
      <c r="O244" s="16"/>
    </row>
    <row r="245" spans="2:15">
      <c r="B245" s="18"/>
      <c r="C245" s="17" t="s">
        <v>57</v>
      </c>
      <c r="D245" s="17"/>
      <c r="E245" s="17"/>
      <c r="F245" s="17"/>
      <c r="G245" s="17"/>
      <c r="H245" s="17"/>
      <c r="I245" s="17"/>
      <c r="J245" s="17" t="s">
        <v>56</v>
      </c>
      <c r="K245" s="17"/>
      <c r="L245" s="17"/>
      <c r="M245" s="17"/>
      <c r="N245" s="17"/>
      <c r="O245" s="16"/>
    </row>
    <row r="246" spans="2:15">
      <c r="B246" s="18"/>
      <c r="C246" s="17"/>
      <c r="D246" s="17"/>
      <c r="E246" s="17"/>
      <c r="F246" s="17"/>
      <c r="G246" s="17"/>
      <c r="H246" s="17"/>
      <c r="I246" s="17"/>
      <c r="J246" s="17"/>
      <c r="K246" s="17"/>
      <c r="L246" s="17"/>
      <c r="M246" s="17"/>
      <c r="N246" s="17"/>
      <c r="O246" s="16"/>
    </row>
    <row r="247" spans="2:15">
      <c r="B247" s="18"/>
      <c r="C247" s="17"/>
      <c r="D247" s="17"/>
      <c r="E247" s="17"/>
      <c r="F247" s="17"/>
      <c r="G247" s="17"/>
      <c r="H247" s="17"/>
      <c r="I247" s="17"/>
      <c r="K247" s="17"/>
      <c r="L247" s="17"/>
      <c r="M247" s="17"/>
      <c r="N247" s="17"/>
      <c r="O247" s="16"/>
    </row>
    <row r="248" spans="2:15">
      <c r="B248" s="18"/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/>
      <c r="N248" s="17"/>
      <c r="O248" s="16"/>
    </row>
    <row r="249" spans="2:15">
      <c r="B249" s="18"/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17"/>
      <c r="N249" s="17"/>
      <c r="O249" s="16"/>
    </row>
    <row r="250" spans="2:15">
      <c r="B250" s="18"/>
      <c r="C250" s="17"/>
      <c r="D250" s="17"/>
      <c r="E250" s="17"/>
      <c r="F250" s="17"/>
      <c r="G250" s="17"/>
      <c r="H250" s="17"/>
      <c r="I250" s="17"/>
      <c r="J250" s="17"/>
      <c r="K250" s="17"/>
      <c r="L250" s="17"/>
      <c r="M250" s="17"/>
      <c r="N250" s="17"/>
      <c r="O250" s="16"/>
    </row>
    <row r="251" spans="2:15">
      <c r="B251" s="18"/>
      <c r="C251" s="17"/>
      <c r="D251" s="17"/>
      <c r="E251" s="17"/>
      <c r="F251" s="17"/>
      <c r="G251" s="17"/>
      <c r="H251" s="17"/>
      <c r="I251" s="17"/>
      <c r="J251" s="17"/>
      <c r="K251" s="17"/>
      <c r="L251" s="17"/>
      <c r="M251" s="17"/>
      <c r="N251" s="17"/>
      <c r="O251" s="16"/>
    </row>
    <row r="252" spans="2:15">
      <c r="B252" s="18"/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17"/>
      <c r="N252" s="17"/>
      <c r="O252" s="16"/>
    </row>
    <row r="253" spans="2:15">
      <c r="B253" s="18"/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17"/>
      <c r="N253" s="17"/>
      <c r="O253" s="16"/>
    </row>
    <row r="254" spans="2:15">
      <c r="B254" s="18"/>
      <c r="C254" s="17"/>
      <c r="D254" s="17"/>
      <c r="E254" s="17"/>
      <c r="F254" s="17"/>
      <c r="G254" s="17"/>
      <c r="H254" s="17"/>
      <c r="I254" s="17"/>
      <c r="J254" s="17"/>
      <c r="K254" s="17"/>
      <c r="L254" s="17"/>
      <c r="M254" s="17"/>
      <c r="N254" s="17"/>
      <c r="O254" s="16"/>
    </row>
    <row r="255" spans="2:15">
      <c r="B255" s="18"/>
      <c r="C255" s="17"/>
      <c r="D255" s="17"/>
      <c r="E255" s="17"/>
      <c r="F255" s="17"/>
      <c r="G255" s="17"/>
      <c r="H255" s="17"/>
      <c r="I255" s="17"/>
      <c r="J255" s="17"/>
      <c r="K255" s="17"/>
      <c r="L255" s="17"/>
      <c r="M255" s="17"/>
      <c r="N255" s="17"/>
      <c r="O255" s="16"/>
    </row>
    <row r="256" spans="2:15">
      <c r="B256" s="18"/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/>
      <c r="N256" s="17"/>
      <c r="O256" s="16"/>
    </row>
    <row r="257" spans="2:15">
      <c r="B257" s="18"/>
      <c r="C257" s="17"/>
      <c r="D257" s="17"/>
      <c r="E257" s="17"/>
      <c r="F257" s="17"/>
      <c r="G257" s="17"/>
      <c r="H257" s="17"/>
      <c r="I257" s="17"/>
      <c r="J257" s="17"/>
      <c r="K257" s="17"/>
      <c r="L257" s="17"/>
      <c r="M257" s="17"/>
      <c r="N257" s="17"/>
      <c r="O257" s="16"/>
    </row>
    <row r="258" spans="2:15">
      <c r="B258" s="18"/>
      <c r="C258" s="17"/>
      <c r="D258" s="17"/>
      <c r="E258" s="17"/>
      <c r="F258" s="17"/>
      <c r="G258" s="17"/>
      <c r="H258" s="17"/>
      <c r="I258" s="17"/>
      <c r="J258" s="17"/>
      <c r="K258" s="17"/>
      <c r="L258" s="17"/>
      <c r="M258" s="17"/>
      <c r="N258" s="17"/>
      <c r="O258" s="16"/>
    </row>
    <row r="259" spans="2:15">
      <c r="B259" s="18"/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17"/>
      <c r="N259" s="17"/>
      <c r="O259" s="16"/>
    </row>
    <row r="260" spans="2:15">
      <c r="B260" s="18"/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17"/>
      <c r="N260" s="17"/>
      <c r="O260" s="16"/>
    </row>
    <row r="261" spans="2:15">
      <c r="B261" s="18"/>
      <c r="C261" s="17"/>
      <c r="D261" s="17"/>
      <c r="E261" s="17"/>
      <c r="F261" s="17"/>
      <c r="G261" s="17"/>
      <c r="H261" s="17"/>
      <c r="I261" s="17"/>
      <c r="J261" s="17"/>
      <c r="K261" s="17"/>
      <c r="L261" s="17"/>
      <c r="M261" s="17"/>
      <c r="N261" s="17"/>
      <c r="O261" s="16"/>
    </row>
    <row r="262" spans="2:15">
      <c r="B262" s="18"/>
      <c r="C262" s="17"/>
      <c r="D262" s="17"/>
      <c r="E262" s="17"/>
      <c r="F262" s="17"/>
      <c r="G262" s="17"/>
      <c r="H262" s="17"/>
      <c r="I262" s="17"/>
      <c r="J262" s="17"/>
      <c r="K262" s="17"/>
      <c r="L262" s="17"/>
      <c r="M262" s="17"/>
      <c r="N262" s="17"/>
      <c r="O262" s="16"/>
    </row>
    <row r="263" spans="2:15">
      <c r="B263" s="18"/>
      <c r="C263" s="17"/>
      <c r="D263" s="17"/>
      <c r="E263" s="17"/>
      <c r="F263" s="17"/>
      <c r="G263" s="17"/>
      <c r="H263" s="17"/>
      <c r="I263" s="17"/>
      <c r="J263" s="17"/>
      <c r="K263" s="17"/>
      <c r="L263" s="17"/>
      <c r="M263" s="17"/>
      <c r="N263" s="17"/>
      <c r="O263" s="16"/>
    </row>
    <row r="264" spans="2:15">
      <c r="B264" s="18"/>
      <c r="C264" s="17"/>
      <c r="D264" s="17"/>
      <c r="E264" s="17"/>
      <c r="F264" s="17"/>
      <c r="G264" s="17"/>
      <c r="H264" s="17"/>
      <c r="I264" s="17"/>
      <c r="J264" s="17"/>
      <c r="K264" s="17"/>
      <c r="L264" s="17"/>
      <c r="M264" s="17"/>
      <c r="N264" s="17"/>
      <c r="O264" s="16"/>
    </row>
    <row r="265" spans="2:15">
      <c r="B265" s="18"/>
      <c r="C265" s="17"/>
      <c r="D265" s="17"/>
      <c r="E265" s="17"/>
      <c r="F265" s="17"/>
      <c r="G265" s="17"/>
      <c r="H265" s="17"/>
      <c r="I265" s="17"/>
      <c r="J265" s="17"/>
      <c r="K265" s="17"/>
      <c r="L265" s="17"/>
      <c r="M265" s="17"/>
      <c r="N265" s="17"/>
      <c r="O265" s="16"/>
    </row>
    <row r="266" spans="2:15">
      <c r="B266" s="18"/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17"/>
      <c r="N266" s="17"/>
      <c r="O266" s="16"/>
    </row>
    <row r="267" spans="2:15">
      <c r="B267" s="18"/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17"/>
      <c r="N267" s="17"/>
      <c r="O267" s="16"/>
    </row>
    <row r="268" spans="2:15">
      <c r="B268" s="18"/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/>
      <c r="N268" s="17"/>
      <c r="O268" s="16"/>
    </row>
    <row r="269" spans="2:15">
      <c r="B269" s="18"/>
      <c r="C269" s="17"/>
      <c r="D269" s="17"/>
      <c r="E269" s="17"/>
      <c r="F269" s="17"/>
      <c r="G269" s="17"/>
      <c r="H269" s="17"/>
      <c r="I269" s="17"/>
      <c r="J269" s="17"/>
      <c r="K269" s="17"/>
      <c r="L269" s="17"/>
      <c r="M269" s="17"/>
      <c r="N269" s="17"/>
      <c r="O269" s="16"/>
    </row>
    <row r="270" spans="2:15">
      <c r="B270" s="18"/>
      <c r="C270" s="17"/>
      <c r="D270" s="17"/>
      <c r="E270" s="17"/>
      <c r="F270" s="17"/>
      <c r="G270" s="17"/>
      <c r="H270" s="17"/>
      <c r="I270" s="17"/>
      <c r="J270" s="17"/>
      <c r="K270" s="17"/>
      <c r="L270" s="17"/>
      <c r="M270" s="17"/>
      <c r="N270" s="17"/>
      <c r="O270" s="16"/>
    </row>
    <row r="271" spans="2:15">
      <c r="B271" s="18" t="s">
        <v>55</v>
      </c>
      <c r="C271" s="17"/>
      <c r="D271" s="17" t="s">
        <v>54</v>
      </c>
      <c r="E271" s="17" t="s">
        <v>53</v>
      </c>
      <c r="F271" s="17"/>
      <c r="G271" s="17"/>
      <c r="H271" s="17"/>
      <c r="I271" s="17"/>
      <c r="J271" s="17"/>
      <c r="K271" s="17"/>
      <c r="L271" s="17"/>
      <c r="M271" s="17"/>
      <c r="N271" s="17"/>
      <c r="O271" s="16"/>
    </row>
    <row r="272" spans="2:15">
      <c r="B272" s="18"/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17"/>
      <c r="N272" s="17"/>
      <c r="O272" s="16"/>
    </row>
    <row r="273" spans="2:15">
      <c r="B273" s="18"/>
      <c r="C273" s="17"/>
      <c r="D273" s="17"/>
      <c r="E273" s="17"/>
      <c r="F273" s="17"/>
      <c r="G273" s="17"/>
      <c r="H273" s="17"/>
      <c r="I273" s="17"/>
      <c r="J273" s="17"/>
      <c r="K273" s="17"/>
      <c r="L273" s="17"/>
      <c r="M273" s="17"/>
      <c r="N273" s="17"/>
      <c r="O273" s="16"/>
    </row>
    <row r="274" spans="2:15">
      <c r="B274" s="18"/>
      <c r="C274" s="17"/>
      <c r="D274" s="17"/>
      <c r="E274" s="17"/>
      <c r="F274" s="17"/>
      <c r="G274" s="17"/>
      <c r="H274" s="17"/>
      <c r="I274" s="17"/>
      <c r="J274" s="17"/>
      <c r="K274" s="17"/>
      <c r="L274" s="17"/>
      <c r="M274" s="17"/>
      <c r="N274" s="17"/>
      <c r="O274" s="16"/>
    </row>
    <row r="275" spans="2:15">
      <c r="B275" s="18"/>
      <c r="C275" s="17"/>
      <c r="D275" s="17"/>
      <c r="E275" s="17"/>
      <c r="F275" s="17"/>
      <c r="G275" s="17"/>
      <c r="H275" s="17"/>
      <c r="I275" s="17"/>
      <c r="J275" s="17"/>
      <c r="K275" s="17"/>
      <c r="L275" s="17"/>
      <c r="M275" s="17"/>
      <c r="N275" s="17"/>
      <c r="O275" s="16"/>
    </row>
    <row r="276" spans="2:15">
      <c r="B276" s="18"/>
      <c r="C276" s="17"/>
      <c r="D276" s="17"/>
      <c r="E276" s="17"/>
      <c r="F276" s="17"/>
      <c r="G276" s="17"/>
      <c r="H276" s="17"/>
      <c r="I276" s="17"/>
      <c r="J276" s="17"/>
      <c r="K276" s="17"/>
      <c r="L276" s="17"/>
      <c r="M276" s="17"/>
      <c r="N276" s="17"/>
      <c r="O276" s="16"/>
    </row>
    <row r="277" spans="2:15">
      <c r="B277" s="18"/>
      <c r="C277" s="17"/>
      <c r="D277" s="17"/>
      <c r="E277" s="17"/>
      <c r="F277" s="17"/>
      <c r="G277" s="17"/>
      <c r="H277" s="17"/>
      <c r="I277" s="17"/>
      <c r="J277" s="17"/>
      <c r="K277" s="17"/>
      <c r="L277" s="17"/>
      <c r="M277" s="17"/>
      <c r="N277" s="17"/>
      <c r="O277" s="16"/>
    </row>
    <row r="278" spans="2:15">
      <c r="B278" s="18"/>
      <c r="C278" s="17"/>
      <c r="D278" s="17"/>
      <c r="E278" s="17"/>
      <c r="F278" s="17"/>
      <c r="G278" s="17"/>
      <c r="H278" s="17"/>
      <c r="I278" s="17"/>
      <c r="J278" s="17"/>
      <c r="K278" s="17"/>
      <c r="L278" s="17"/>
      <c r="M278" s="17"/>
      <c r="N278" s="17"/>
      <c r="O278" s="16"/>
    </row>
    <row r="279" spans="2:15">
      <c r="B279" s="18"/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17"/>
      <c r="N279" s="17"/>
      <c r="O279" s="16"/>
    </row>
    <row r="280" spans="2:15">
      <c r="B280" s="18"/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17"/>
      <c r="N280" s="17"/>
      <c r="O280" s="16"/>
    </row>
    <row r="281" spans="2:15">
      <c r="B281" s="18"/>
      <c r="C281" s="17"/>
      <c r="D281" s="17"/>
      <c r="E281" s="17"/>
      <c r="F281" s="17"/>
      <c r="G281" s="17"/>
      <c r="H281" s="17"/>
      <c r="I281" s="17"/>
      <c r="J281" s="17"/>
      <c r="K281" s="17"/>
      <c r="L281" s="17"/>
      <c r="M281" s="17"/>
      <c r="N281" s="17"/>
      <c r="O281" s="16"/>
    </row>
    <row r="282" spans="2:15">
      <c r="B282" s="18"/>
      <c r="C282" s="17"/>
      <c r="D282" s="17"/>
      <c r="E282" s="17"/>
      <c r="F282" s="17"/>
      <c r="G282" s="17"/>
      <c r="H282" s="17"/>
      <c r="I282" s="17"/>
      <c r="J282" s="17"/>
      <c r="K282" s="17"/>
      <c r="L282" s="17"/>
      <c r="M282" s="17"/>
      <c r="N282" s="17"/>
      <c r="O282" s="16"/>
    </row>
    <row r="283" spans="2:15">
      <c r="B283" s="18"/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/>
      <c r="N283" s="17"/>
      <c r="O283" s="16"/>
    </row>
    <row r="284" spans="2:15">
      <c r="B284" s="18"/>
      <c r="C284" s="17"/>
      <c r="D284" s="17"/>
      <c r="E284" s="17"/>
      <c r="F284" s="17"/>
      <c r="G284" s="17"/>
      <c r="H284" s="17"/>
      <c r="I284" s="17"/>
      <c r="J284" s="17"/>
      <c r="K284" s="17"/>
      <c r="L284" s="17"/>
      <c r="M284" s="17"/>
      <c r="N284" s="17"/>
      <c r="O284" s="16"/>
    </row>
    <row r="285" spans="2:15">
      <c r="B285" s="18"/>
      <c r="C285" s="17"/>
      <c r="D285" s="17"/>
      <c r="E285" s="17"/>
      <c r="F285" s="17"/>
      <c r="G285" s="17"/>
      <c r="H285" s="17"/>
      <c r="I285" s="17"/>
      <c r="J285" s="17"/>
      <c r="K285" s="17"/>
      <c r="L285" s="17"/>
      <c r="M285" s="17"/>
      <c r="N285" s="17"/>
      <c r="O285" s="16"/>
    </row>
    <row r="286" spans="2:15">
      <c r="B286" s="18"/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17"/>
      <c r="N286" s="17"/>
      <c r="O286" s="16"/>
    </row>
    <row r="287" spans="2:15">
      <c r="B287" s="18"/>
      <c r="C287" s="17"/>
      <c r="D287" s="17"/>
      <c r="E287" s="17"/>
      <c r="F287" s="17"/>
      <c r="G287" s="17"/>
      <c r="H287" s="17"/>
      <c r="I287" s="17"/>
      <c r="J287" s="17"/>
      <c r="K287" s="17"/>
      <c r="L287" s="17"/>
      <c r="M287" s="17"/>
      <c r="N287" s="17"/>
      <c r="O287" s="16"/>
    </row>
    <row r="288" spans="2:15">
      <c r="B288" s="18"/>
      <c r="C288" s="17"/>
      <c r="D288" s="17"/>
      <c r="E288" s="17"/>
      <c r="F288" s="17"/>
      <c r="G288" s="17"/>
      <c r="H288" s="17"/>
      <c r="I288" s="17"/>
      <c r="J288" s="17"/>
      <c r="K288" s="17"/>
      <c r="L288" s="17"/>
      <c r="M288" s="17"/>
      <c r="N288" s="17"/>
      <c r="O288" s="16"/>
    </row>
    <row r="289" spans="2:15">
      <c r="B289" s="18"/>
      <c r="C289" s="17"/>
      <c r="D289" s="17"/>
      <c r="E289" s="17"/>
      <c r="F289" s="17"/>
      <c r="G289" s="17"/>
      <c r="H289" s="17"/>
      <c r="I289" s="17"/>
      <c r="J289" s="17"/>
      <c r="K289" s="17"/>
      <c r="L289" s="17"/>
      <c r="M289" s="17"/>
      <c r="N289" s="17"/>
      <c r="O289" s="16"/>
    </row>
    <row r="290" spans="2:15">
      <c r="B290" s="18"/>
      <c r="C290" s="17"/>
      <c r="D290" s="17"/>
      <c r="E290" s="17"/>
      <c r="F290" s="17"/>
      <c r="G290" s="17"/>
      <c r="H290" s="17"/>
      <c r="I290" s="17"/>
      <c r="J290" s="17"/>
      <c r="K290" s="17"/>
      <c r="L290" s="17"/>
      <c r="M290" s="17"/>
      <c r="N290" s="17"/>
      <c r="O290" s="16"/>
    </row>
    <row r="291" spans="2:15">
      <c r="B291" s="18"/>
      <c r="C291" s="17"/>
      <c r="D291" s="17"/>
      <c r="E291" s="17"/>
      <c r="F291" s="17"/>
      <c r="G291" s="17"/>
      <c r="H291" s="17"/>
      <c r="I291" s="17"/>
      <c r="J291" s="17"/>
      <c r="K291" s="17"/>
      <c r="L291" s="17"/>
      <c r="M291" s="17"/>
      <c r="N291" s="17"/>
      <c r="O291" s="16"/>
    </row>
    <row r="292" spans="2:15">
      <c r="B292" s="18"/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17"/>
      <c r="N292" s="17"/>
      <c r="O292" s="16"/>
    </row>
    <row r="293" spans="2:15">
      <c r="B293" s="18"/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17"/>
      <c r="N293" s="17"/>
      <c r="O293" s="16"/>
    </row>
    <row r="294" spans="2:15">
      <c r="B294" s="18"/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/>
      <c r="N294" s="17"/>
      <c r="O294" s="16"/>
    </row>
    <row r="295" spans="2:15">
      <c r="B295" s="18"/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/>
      <c r="N295" s="17"/>
      <c r="O295" s="16"/>
    </row>
    <row r="296" spans="2:15">
      <c r="B296" s="18"/>
      <c r="C296" s="17"/>
      <c r="D296" s="17"/>
      <c r="E296" s="17"/>
      <c r="F296" s="17"/>
      <c r="G296" s="17"/>
      <c r="H296" s="17"/>
      <c r="I296" s="17"/>
      <c r="J296" s="17"/>
      <c r="K296" s="17"/>
      <c r="L296" s="17"/>
      <c r="M296" s="17"/>
      <c r="N296" s="17"/>
      <c r="O296" s="16"/>
    </row>
    <row r="297" spans="2:15">
      <c r="B297" s="15"/>
      <c r="C297" s="14"/>
      <c r="D297" s="14"/>
      <c r="E297" s="14"/>
      <c r="F297" s="14"/>
      <c r="G297" s="14"/>
      <c r="H297" s="14"/>
      <c r="I297" s="14"/>
      <c r="J297" s="14"/>
      <c r="K297" s="14"/>
      <c r="L297" s="14"/>
      <c r="M297" s="14"/>
      <c r="N297" s="14"/>
      <c r="O297" s="13"/>
    </row>
  </sheetData>
  <mergeCells count="23">
    <mergeCell ref="B199:D209"/>
    <mergeCell ref="E199:H209"/>
    <mergeCell ref="I199:K209"/>
    <mergeCell ref="L199:O209"/>
    <mergeCell ref="E185:H195"/>
    <mergeCell ref="I185:K195"/>
    <mergeCell ref="L185:O195"/>
    <mergeCell ref="B185:D195"/>
    <mergeCell ref="B1:B3"/>
    <mergeCell ref="N1:O3"/>
    <mergeCell ref="E7:F7"/>
    <mergeCell ref="D2:M2"/>
    <mergeCell ref="B171:D181"/>
    <mergeCell ref="I171:K181"/>
    <mergeCell ref="L171:O181"/>
    <mergeCell ref="B87:H87"/>
    <mergeCell ref="E171:H181"/>
    <mergeCell ref="B44:H44"/>
    <mergeCell ref="I88:O107"/>
    <mergeCell ref="B88:H107"/>
    <mergeCell ref="I44:O44"/>
    <mergeCell ref="I45:O63"/>
    <mergeCell ref="I87:O87"/>
  </mergeCells>
  <phoneticPr fontId="30" type="noConversion"/>
  <pageMargins left="0.7" right="0.21" top="0.75" bottom="0.75" header="0.3" footer="0.3"/>
  <pageSetup paperSize="9" scale="60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M36"/>
  <sheetViews>
    <sheetView showGridLines="0" zoomScale="80" zoomScaleNormal="80" workbookViewId="0">
      <selection activeCell="T18" sqref="T18"/>
    </sheetView>
  </sheetViews>
  <sheetFormatPr defaultRowHeight="13.2"/>
  <sheetData>
    <row r="1" spans="1:13" ht="15.6">
      <c r="A1" s="2" t="s">
        <v>17</v>
      </c>
    </row>
    <row r="4" spans="1:13" ht="13.8">
      <c r="A4" s="1129"/>
      <c r="B4" s="1129"/>
      <c r="C4" s="1129"/>
      <c r="D4" s="1129"/>
      <c r="E4" s="1129"/>
      <c r="F4" s="1129"/>
      <c r="G4" s="1129"/>
      <c r="H4" s="1129"/>
      <c r="I4" s="1129"/>
      <c r="J4" s="1129"/>
      <c r="K4" s="1129"/>
      <c r="L4" s="1129"/>
      <c r="M4" s="1129"/>
    </row>
    <row r="36" spans="1:13">
      <c r="A36" s="1130"/>
      <c r="B36" s="1130"/>
      <c r="C36" s="1130"/>
      <c r="D36" s="1130"/>
      <c r="E36" s="1130"/>
      <c r="F36" s="1130"/>
      <c r="G36" s="1130"/>
      <c r="H36" s="1130"/>
      <c r="I36" s="1130"/>
      <c r="J36" s="1130"/>
      <c r="K36" s="1130"/>
      <c r="L36" s="1130"/>
      <c r="M36" s="1130"/>
    </row>
  </sheetData>
  <mergeCells count="4">
    <mergeCell ref="A4:E4"/>
    <mergeCell ref="F4:M4"/>
    <mergeCell ref="A36:E36"/>
    <mergeCell ref="F36:M36"/>
  </mergeCells>
  <phoneticPr fontId="27" type="noConversion"/>
  <pageMargins left="0.7" right="0.7" top="0.75" bottom="0.75" header="0.3" footer="0.3"/>
  <pageSetup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2:B5"/>
  <sheetViews>
    <sheetView showGridLines="0" topLeftCell="A19" zoomScale="70" zoomScaleNormal="70" workbookViewId="0">
      <selection activeCell="A6" sqref="A6"/>
    </sheetView>
  </sheetViews>
  <sheetFormatPr defaultRowHeight="13.2"/>
  <sheetData>
    <row r="2" spans="1:2" ht="15.6">
      <c r="A2" s="2" t="s">
        <v>14</v>
      </c>
      <c r="B2" s="1"/>
    </row>
    <row r="3" spans="1:2" ht="13.8">
      <c r="A3" s="1" t="s">
        <v>6</v>
      </c>
      <c r="B3" s="1"/>
    </row>
    <row r="4" spans="1:2" ht="13.8">
      <c r="A4" s="1"/>
      <c r="B4" s="1" t="s">
        <v>2</v>
      </c>
    </row>
    <row r="5" spans="1:2" ht="13.8">
      <c r="A5" s="1"/>
      <c r="B5" s="1" t="s">
        <v>3</v>
      </c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2:B7"/>
  <sheetViews>
    <sheetView showGridLines="0" topLeftCell="A7" zoomScale="90" zoomScaleNormal="90" workbookViewId="0">
      <selection activeCell="T52" sqref="T52"/>
    </sheetView>
  </sheetViews>
  <sheetFormatPr defaultRowHeight="13.2"/>
  <sheetData>
    <row r="2" spans="1:2" ht="15.6">
      <c r="A2" s="3" t="s">
        <v>16</v>
      </c>
      <c r="B2" s="1"/>
    </row>
    <row r="3" spans="1:2" ht="13.8">
      <c r="A3" s="1" t="s">
        <v>4</v>
      </c>
      <c r="B3" s="1"/>
    </row>
    <row r="4" spans="1:2" ht="13.8">
      <c r="A4" s="1" t="s">
        <v>5</v>
      </c>
      <c r="B4" s="1"/>
    </row>
    <row r="5" spans="1:2" ht="13.8">
      <c r="A5" s="1"/>
      <c r="B5" s="1"/>
    </row>
    <row r="6" spans="1:2" ht="13.8">
      <c r="A6" s="1"/>
      <c r="B6" s="1"/>
    </row>
    <row r="7" spans="1:2" ht="13.8">
      <c r="A7" s="1"/>
      <c r="B7" s="1"/>
    </row>
  </sheetData>
  <phoneticPr fontId="0" type="noConversion"/>
  <pageMargins left="0.75" right="0.75" top="1" bottom="1" header="0.5" footer="0.5"/>
  <pageSetup orientation="portrait" r:id="rId1"/>
  <headerFooter alignWithMargins="0">
    <oddFooter>Page &amp;P of &amp;N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AO28"/>
  <sheetViews>
    <sheetView showGridLines="0" view="pageBreakPreview" topLeftCell="A4" zoomScale="85" zoomScaleNormal="100" zoomScaleSheetLayoutView="85" workbookViewId="0">
      <selection activeCell="AT17" sqref="AT17"/>
    </sheetView>
  </sheetViews>
  <sheetFormatPr defaultColWidth="9.109375" defaultRowHeight="13.8"/>
  <cols>
    <col min="1" max="2" width="2.88671875" style="353" customWidth="1"/>
    <col min="3" max="23" width="3" style="354" customWidth="1"/>
    <col min="24" max="24" width="5.5546875" style="354" customWidth="1"/>
    <col min="25" max="34" width="3" style="354" customWidth="1"/>
    <col min="35" max="35" width="3.44140625" style="354" customWidth="1"/>
    <col min="36" max="36" width="4.88671875" style="353" customWidth="1"/>
    <col min="37" max="38" width="2.88671875" style="353" customWidth="1"/>
    <col min="39" max="16384" width="9.109375" style="353"/>
  </cols>
  <sheetData>
    <row r="1" spans="2:41" ht="14.4" thickBot="1"/>
    <row r="2" spans="2:41" ht="14.4" thickBot="1">
      <c r="B2" s="355"/>
      <c r="C2" s="356"/>
      <c r="D2" s="356"/>
      <c r="E2" s="356"/>
      <c r="F2" s="356"/>
      <c r="G2" s="356"/>
      <c r="H2" s="356"/>
      <c r="I2" s="356"/>
      <c r="J2" s="356"/>
      <c r="K2" s="356"/>
      <c r="L2" s="356"/>
      <c r="M2" s="356"/>
      <c r="N2" s="356"/>
      <c r="O2" s="356"/>
      <c r="P2" s="356"/>
      <c r="Q2" s="356"/>
      <c r="R2" s="356"/>
      <c r="S2" s="356"/>
      <c r="T2" s="356"/>
      <c r="U2" s="356"/>
      <c r="V2" s="356"/>
      <c r="W2" s="356"/>
      <c r="X2" s="356"/>
      <c r="Y2" s="356"/>
      <c r="Z2" s="356"/>
      <c r="AA2" s="356"/>
      <c r="AB2" s="356"/>
      <c r="AC2" s="356"/>
      <c r="AD2" s="356"/>
      <c r="AE2" s="356"/>
      <c r="AF2" s="356"/>
      <c r="AG2" s="356"/>
      <c r="AH2" s="356"/>
      <c r="AI2" s="356"/>
      <c r="AJ2" s="357"/>
      <c r="AK2" s="358"/>
    </row>
    <row r="3" spans="2:41" ht="64.5" customHeight="1" thickBot="1">
      <c r="B3" s="359"/>
      <c r="C3" s="539"/>
      <c r="D3" s="539"/>
      <c r="E3" s="539"/>
      <c r="F3" s="539"/>
      <c r="G3" s="539"/>
      <c r="H3" s="539"/>
      <c r="I3" s="539"/>
      <c r="J3" s="539"/>
      <c r="K3" s="540" t="s">
        <v>181</v>
      </c>
      <c r="L3" s="541"/>
      <c r="M3" s="541"/>
      <c r="N3" s="541"/>
      <c r="O3" s="541"/>
      <c r="P3" s="541"/>
      <c r="Q3" s="541"/>
      <c r="R3" s="541"/>
      <c r="S3" s="541"/>
      <c r="T3" s="541"/>
      <c r="U3" s="541"/>
      <c r="V3" s="541"/>
      <c r="W3" s="541"/>
      <c r="X3" s="541"/>
      <c r="Y3" s="541"/>
      <c r="Z3" s="541"/>
      <c r="AA3" s="541"/>
      <c r="AB3" s="541"/>
      <c r="AC3" s="542"/>
      <c r="AD3" s="543"/>
      <c r="AE3" s="543"/>
      <c r="AF3" s="543"/>
      <c r="AG3" s="543"/>
      <c r="AH3" s="543"/>
      <c r="AI3" s="543"/>
      <c r="AJ3" s="544"/>
      <c r="AK3" s="360"/>
    </row>
    <row r="4" spans="2:41">
      <c r="B4" s="359"/>
      <c r="C4" s="361"/>
      <c r="D4" s="361"/>
      <c r="E4" s="361"/>
      <c r="F4" s="361"/>
      <c r="G4" s="361"/>
      <c r="H4" s="361"/>
      <c r="I4" s="361"/>
      <c r="J4" s="361"/>
      <c r="K4" s="361"/>
      <c r="L4" s="361"/>
      <c r="M4" s="361"/>
      <c r="N4" s="361"/>
      <c r="O4" s="361"/>
      <c r="P4" s="361"/>
      <c r="Q4" s="361"/>
      <c r="R4" s="361"/>
      <c r="S4" s="361"/>
      <c r="T4" s="361"/>
      <c r="U4" s="361"/>
      <c r="V4" s="361"/>
      <c r="W4" s="361"/>
      <c r="X4" s="361"/>
      <c r="Y4" s="361"/>
      <c r="Z4" s="361"/>
      <c r="AA4" s="361"/>
      <c r="AB4" s="361"/>
      <c r="AC4" s="361"/>
      <c r="AD4" s="361"/>
      <c r="AE4" s="361"/>
      <c r="AF4" s="361"/>
      <c r="AG4" s="361"/>
      <c r="AH4" s="361"/>
      <c r="AI4" s="361"/>
      <c r="AJ4" s="362"/>
      <c r="AK4" s="360"/>
    </row>
    <row r="5" spans="2:41" s="367" customFormat="1" ht="23.25" customHeight="1">
      <c r="B5" s="363"/>
      <c r="C5" s="364"/>
      <c r="D5" s="365"/>
      <c r="E5" s="365"/>
      <c r="F5" s="365"/>
      <c r="G5" s="365"/>
      <c r="H5" s="365"/>
      <c r="I5" s="365"/>
      <c r="J5" s="365"/>
      <c r="K5" s="365" t="s">
        <v>180</v>
      </c>
      <c r="L5" s="365"/>
      <c r="M5" s="365"/>
      <c r="N5" s="365"/>
      <c r="O5" s="365"/>
      <c r="P5" s="365"/>
      <c r="Q5" s="545" t="s">
        <v>1053</v>
      </c>
      <c r="R5" s="545"/>
      <c r="S5" s="545"/>
      <c r="T5" s="545"/>
      <c r="U5" s="545"/>
      <c r="V5" s="545"/>
      <c r="W5" s="545"/>
      <c r="X5" s="545"/>
      <c r="Y5" s="545"/>
      <c r="Z5" s="545"/>
      <c r="AA5" s="545"/>
      <c r="AB5" s="545"/>
      <c r="AC5" s="545"/>
      <c r="AD5" s="545"/>
      <c r="AE5" s="545"/>
      <c r="AF5" s="545"/>
      <c r="AG5" s="545"/>
      <c r="AH5" s="545"/>
      <c r="AI5" s="545"/>
      <c r="AJ5" s="545"/>
      <c r="AK5" s="366"/>
      <c r="AN5" s="502" t="s">
        <v>989</v>
      </c>
    </row>
    <row r="6" spans="2:41" ht="24.75" customHeight="1">
      <c r="B6" s="359"/>
      <c r="C6" s="362"/>
      <c r="D6" s="365"/>
      <c r="E6" s="365"/>
      <c r="F6" s="365"/>
      <c r="G6" s="365"/>
      <c r="H6" s="365"/>
      <c r="I6" s="365"/>
      <c r="J6" s="365"/>
      <c r="K6" s="365" t="s">
        <v>177</v>
      </c>
      <c r="L6" s="365"/>
      <c r="M6" s="365"/>
      <c r="N6" s="365"/>
      <c r="O6" s="365"/>
      <c r="P6" s="365"/>
      <c r="Q6" s="545" t="s">
        <v>175</v>
      </c>
      <c r="R6" s="545"/>
      <c r="S6" s="545"/>
      <c r="T6" s="545"/>
      <c r="U6" s="545"/>
      <c r="V6" s="545"/>
      <c r="W6" s="545"/>
      <c r="X6" s="545"/>
      <c r="Y6" s="545"/>
      <c r="Z6" s="545"/>
      <c r="AA6" s="545"/>
      <c r="AB6" s="545"/>
      <c r="AC6" s="545"/>
      <c r="AD6" s="545"/>
      <c r="AE6" s="545"/>
      <c r="AF6" s="545"/>
      <c r="AG6" s="545"/>
      <c r="AH6" s="545"/>
      <c r="AI6" s="545"/>
      <c r="AJ6" s="545"/>
      <c r="AK6" s="360"/>
    </row>
    <row r="7" spans="2:41" ht="9.75" customHeight="1" thickBot="1">
      <c r="B7" s="359"/>
      <c r="C7" s="362"/>
      <c r="D7" s="365"/>
      <c r="E7" s="365"/>
      <c r="F7" s="365"/>
      <c r="G7" s="365"/>
      <c r="H7" s="365"/>
      <c r="I7" s="365"/>
      <c r="J7" s="365"/>
      <c r="K7" s="538"/>
      <c r="L7" s="538"/>
      <c r="M7" s="538"/>
      <c r="N7" s="538"/>
      <c r="O7" s="538"/>
      <c r="P7" s="538"/>
      <c r="Q7" s="368"/>
      <c r="R7" s="368"/>
      <c r="S7" s="368"/>
      <c r="T7" s="368"/>
      <c r="U7" s="368"/>
      <c r="V7" s="368"/>
      <c r="W7" s="368"/>
      <c r="X7" s="368"/>
      <c r="Y7" s="368"/>
      <c r="Z7" s="368"/>
      <c r="AA7" s="368"/>
      <c r="AB7" s="368"/>
      <c r="AC7" s="368"/>
      <c r="AD7" s="368"/>
      <c r="AE7" s="368"/>
      <c r="AF7" s="368"/>
      <c r="AG7" s="368"/>
      <c r="AH7" s="368"/>
      <c r="AI7" s="368"/>
      <c r="AJ7" s="368"/>
      <c r="AK7" s="360"/>
    </row>
    <row r="8" spans="2:41">
      <c r="B8" s="359"/>
      <c r="C8" s="361"/>
      <c r="D8" s="369"/>
      <c r="E8" s="369"/>
      <c r="F8" s="369"/>
      <c r="G8" s="369"/>
      <c r="H8" s="555"/>
      <c r="I8" s="556"/>
      <c r="J8" s="556"/>
      <c r="K8" s="556"/>
      <c r="L8" s="556"/>
      <c r="M8" s="556"/>
      <c r="N8" s="556"/>
      <c r="O8" s="556"/>
      <c r="P8" s="556"/>
      <c r="Q8" s="556"/>
      <c r="R8" s="556"/>
      <c r="S8" s="556"/>
      <c r="T8" s="556"/>
      <c r="U8" s="556"/>
      <c r="V8" s="556"/>
      <c r="W8" s="556"/>
      <c r="X8" s="556"/>
      <c r="Y8" s="556"/>
      <c r="Z8" s="556"/>
      <c r="AA8" s="556"/>
      <c r="AB8" s="556"/>
      <c r="AC8" s="556"/>
      <c r="AD8" s="556"/>
      <c r="AE8" s="556"/>
      <c r="AF8" s="557"/>
      <c r="AG8" s="369"/>
      <c r="AH8" s="369"/>
      <c r="AI8" s="369"/>
      <c r="AJ8" s="362"/>
      <c r="AK8" s="360"/>
    </row>
    <row r="9" spans="2:41" ht="12.75" customHeight="1">
      <c r="B9" s="359"/>
      <c r="C9" s="361"/>
      <c r="D9" s="369"/>
      <c r="E9" s="369"/>
      <c r="F9" s="369"/>
      <c r="G9" s="369"/>
      <c r="H9" s="558"/>
      <c r="I9" s="559"/>
      <c r="J9" s="559"/>
      <c r="K9" s="559"/>
      <c r="L9" s="559"/>
      <c r="M9" s="559"/>
      <c r="N9" s="559"/>
      <c r="O9" s="559"/>
      <c r="P9" s="559"/>
      <c r="Q9" s="559"/>
      <c r="R9" s="559"/>
      <c r="S9" s="559"/>
      <c r="T9" s="559"/>
      <c r="U9" s="559"/>
      <c r="V9" s="559"/>
      <c r="W9" s="559"/>
      <c r="X9" s="559"/>
      <c r="Y9" s="559"/>
      <c r="Z9" s="559"/>
      <c r="AA9" s="559"/>
      <c r="AB9" s="559"/>
      <c r="AC9" s="559"/>
      <c r="AD9" s="559"/>
      <c r="AE9" s="559"/>
      <c r="AF9" s="560"/>
      <c r="AG9" s="369"/>
      <c r="AH9" s="369"/>
      <c r="AI9" s="369"/>
      <c r="AJ9" s="362"/>
      <c r="AK9" s="360"/>
    </row>
    <row r="10" spans="2:41">
      <c r="B10" s="359"/>
      <c r="C10" s="361"/>
      <c r="D10" s="369"/>
      <c r="E10" s="369"/>
      <c r="F10" s="369"/>
      <c r="G10" s="369"/>
      <c r="H10" s="558"/>
      <c r="I10" s="559"/>
      <c r="J10" s="559"/>
      <c r="K10" s="559"/>
      <c r="L10" s="559"/>
      <c r="M10" s="559"/>
      <c r="N10" s="559"/>
      <c r="O10" s="559"/>
      <c r="P10" s="559"/>
      <c r="Q10" s="559"/>
      <c r="R10" s="559"/>
      <c r="S10" s="559"/>
      <c r="T10" s="559"/>
      <c r="U10" s="559"/>
      <c r="V10" s="559"/>
      <c r="W10" s="559"/>
      <c r="X10" s="559"/>
      <c r="Y10" s="559"/>
      <c r="Z10" s="559"/>
      <c r="AA10" s="559"/>
      <c r="AB10" s="559"/>
      <c r="AC10" s="559"/>
      <c r="AD10" s="559"/>
      <c r="AE10" s="559"/>
      <c r="AF10" s="560"/>
      <c r="AG10" s="369"/>
      <c r="AH10" s="369"/>
      <c r="AI10" s="369"/>
      <c r="AJ10" s="362"/>
      <c r="AK10" s="360"/>
    </row>
    <row r="11" spans="2:41">
      <c r="B11" s="359"/>
      <c r="C11" s="361"/>
      <c r="D11" s="369"/>
      <c r="E11" s="369"/>
      <c r="F11" s="369"/>
      <c r="G11" s="369"/>
      <c r="H11" s="558"/>
      <c r="I11" s="559"/>
      <c r="J11" s="559"/>
      <c r="K11" s="559"/>
      <c r="L11" s="559"/>
      <c r="M11" s="559"/>
      <c r="N11" s="559"/>
      <c r="O11" s="559"/>
      <c r="P11" s="559"/>
      <c r="Q11" s="559"/>
      <c r="R11" s="559"/>
      <c r="S11" s="559"/>
      <c r="T11" s="559"/>
      <c r="U11" s="559"/>
      <c r="V11" s="559"/>
      <c r="W11" s="559"/>
      <c r="X11" s="559"/>
      <c r="Y11" s="559"/>
      <c r="Z11" s="559"/>
      <c r="AA11" s="559"/>
      <c r="AB11" s="559"/>
      <c r="AC11" s="559"/>
      <c r="AD11" s="559"/>
      <c r="AE11" s="559"/>
      <c r="AF11" s="560"/>
      <c r="AG11" s="369"/>
      <c r="AH11" s="369"/>
      <c r="AI11" s="369"/>
      <c r="AJ11" s="362"/>
      <c r="AK11" s="360"/>
    </row>
    <row r="12" spans="2:41" ht="69" customHeight="1">
      <c r="B12" s="359"/>
      <c r="C12" s="361"/>
      <c r="D12" s="369"/>
      <c r="E12" s="369"/>
      <c r="F12" s="369"/>
      <c r="G12" s="369"/>
      <c r="H12" s="558"/>
      <c r="I12" s="559"/>
      <c r="J12" s="559"/>
      <c r="K12" s="559"/>
      <c r="L12" s="559"/>
      <c r="M12" s="559"/>
      <c r="N12" s="559"/>
      <c r="O12" s="559"/>
      <c r="P12" s="559"/>
      <c r="Q12" s="559"/>
      <c r="R12" s="559"/>
      <c r="S12" s="559"/>
      <c r="T12" s="559"/>
      <c r="U12" s="559"/>
      <c r="V12" s="559"/>
      <c r="W12" s="559"/>
      <c r="X12" s="559"/>
      <c r="Y12" s="559"/>
      <c r="Z12" s="559"/>
      <c r="AA12" s="559"/>
      <c r="AB12" s="559"/>
      <c r="AC12" s="559"/>
      <c r="AD12" s="559"/>
      <c r="AE12" s="559"/>
      <c r="AF12" s="560"/>
      <c r="AG12" s="369"/>
      <c r="AH12" s="369"/>
      <c r="AI12" s="369"/>
      <c r="AJ12" s="362"/>
      <c r="AK12" s="360"/>
      <c r="AN12" s="503" t="s">
        <v>990</v>
      </c>
      <c r="AO12" s="503" t="s">
        <v>991</v>
      </c>
    </row>
    <row r="13" spans="2:41">
      <c r="B13" s="359"/>
      <c r="C13" s="361"/>
      <c r="D13" s="369"/>
      <c r="E13" s="369"/>
      <c r="F13" s="369"/>
      <c r="G13" s="369"/>
      <c r="H13" s="558"/>
      <c r="I13" s="559"/>
      <c r="J13" s="559"/>
      <c r="K13" s="559"/>
      <c r="L13" s="559"/>
      <c r="M13" s="559"/>
      <c r="N13" s="559"/>
      <c r="O13" s="559"/>
      <c r="P13" s="559"/>
      <c r="Q13" s="559"/>
      <c r="R13" s="559"/>
      <c r="S13" s="559"/>
      <c r="T13" s="559"/>
      <c r="U13" s="559"/>
      <c r="V13" s="559"/>
      <c r="W13" s="559"/>
      <c r="X13" s="559"/>
      <c r="Y13" s="559"/>
      <c r="Z13" s="559"/>
      <c r="AA13" s="559"/>
      <c r="AB13" s="559"/>
      <c r="AC13" s="559"/>
      <c r="AD13" s="559"/>
      <c r="AE13" s="559"/>
      <c r="AF13" s="560"/>
      <c r="AG13" s="369"/>
      <c r="AH13" s="369"/>
      <c r="AI13" s="369"/>
      <c r="AJ13" s="362"/>
      <c r="AK13" s="360"/>
    </row>
    <row r="14" spans="2:41">
      <c r="B14" s="359"/>
      <c r="C14" s="361"/>
      <c r="D14" s="369"/>
      <c r="E14" s="369"/>
      <c r="F14" s="369"/>
      <c r="G14" s="369"/>
      <c r="H14" s="558"/>
      <c r="I14" s="559"/>
      <c r="J14" s="559"/>
      <c r="K14" s="559"/>
      <c r="L14" s="559"/>
      <c r="M14" s="559"/>
      <c r="N14" s="559"/>
      <c r="O14" s="559"/>
      <c r="P14" s="559"/>
      <c r="Q14" s="559"/>
      <c r="R14" s="559"/>
      <c r="S14" s="559"/>
      <c r="T14" s="559"/>
      <c r="U14" s="559"/>
      <c r="V14" s="559"/>
      <c r="W14" s="559"/>
      <c r="X14" s="559"/>
      <c r="Y14" s="559"/>
      <c r="Z14" s="559"/>
      <c r="AA14" s="559"/>
      <c r="AB14" s="559"/>
      <c r="AC14" s="559"/>
      <c r="AD14" s="559"/>
      <c r="AE14" s="559"/>
      <c r="AF14" s="560"/>
      <c r="AG14" s="369"/>
      <c r="AH14" s="369"/>
      <c r="AI14" s="369"/>
      <c r="AJ14" s="362"/>
      <c r="AK14" s="360"/>
      <c r="AN14" s="503"/>
    </row>
    <row r="15" spans="2:41">
      <c r="B15" s="359"/>
      <c r="C15" s="361"/>
      <c r="D15" s="369"/>
      <c r="E15" s="369"/>
      <c r="F15" s="369"/>
      <c r="G15" s="369"/>
      <c r="H15" s="558"/>
      <c r="I15" s="559"/>
      <c r="J15" s="559"/>
      <c r="K15" s="559"/>
      <c r="L15" s="559"/>
      <c r="M15" s="559"/>
      <c r="N15" s="559"/>
      <c r="O15" s="559"/>
      <c r="P15" s="559"/>
      <c r="Q15" s="559"/>
      <c r="R15" s="559"/>
      <c r="S15" s="559"/>
      <c r="T15" s="559"/>
      <c r="U15" s="559"/>
      <c r="V15" s="559"/>
      <c r="W15" s="559"/>
      <c r="X15" s="559"/>
      <c r="Y15" s="559"/>
      <c r="Z15" s="559"/>
      <c r="AA15" s="559"/>
      <c r="AB15" s="559"/>
      <c r="AC15" s="559"/>
      <c r="AD15" s="559"/>
      <c r="AE15" s="559"/>
      <c r="AF15" s="560"/>
      <c r="AG15" s="369"/>
      <c r="AH15" s="369"/>
      <c r="AI15" s="369"/>
      <c r="AJ15" s="362"/>
      <c r="AK15" s="360"/>
    </row>
    <row r="16" spans="2:41" ht="62.25" customHeight="1">
      <c r="B16" s="359"/>
      <c r="C16" s="361"/>
      <c r="D16" s="369"/>
      <c r="E16" s="369"/>
      <c r="F16" s="369"/>
      <c r="G16" s="369"/>
      <c r="H16" s="558"/>
      <c r="I16" s="559"/>
      <c r="J16" s="559"/>
      <c r="K16" s="559"/>
      <c r="L16" s="559"/>
      <c r="M16" s="559"/>
      <c r="N16" s="559"/>
      <c r="O16" s="559"/>
      <c r="P16" s="559"/>
      <c r="Q16" s="559"/>
      <c r="R16" s="559"/>
      <c r="S16" s="559"/>
      <c r="T16" s="559"/>
      <c r="U16" s="559"/>
      <c r="V16" s="559"/>
      <c r="W16" s="559"/>
      <c r="X16" s="559"/>
      <c r="Y16" s="559"/>
      <c r="Z16" s="559"/>
      <c r="AA16" s="559"/>
      <c r="AB16" s="559"/>
      <c r="AC16" s="559"/>
      <c r="AD16" s="559"/>
      <c r="AE16" s="559"/>
      <c r="AF16" s="560"/>
      <c r="AG16" s="369"/>
      <c r="AH16" s="369"/>
      <c r="AI16" s="369"/>
      <c r="AJ16" s="362"/>
      <c r="AK16" s="360"/>
    </row>
    <row r="17" spans="2:40" ht="102" customHeight="1">
      <c r="B17" s="359"/>
      <c r="C17" s="361"/>
      <c r="D17" s="369"/>
      <c r="E17" s="369"/>
      <c r="F17" s="369"/>
      <c r="G17" s="369"/>
      <c r="H17" s="558"/>
      <c r="I17" s="559"/>
      <c r="J17" s="559"/>
      <c r="K17" s="559"/>
      <c r="L17" s="559"/>
      <c r="M17" s="559"/>
      <c r="N17" s="559"/>
      <c r="O17" s="559"/>
      <c r="P17" s="559"/>
      <c r="Q17" s="559"/>
      <c r="R17" s="559"/>
      <c r="S17" s="559"/>
      <c r="T17" s="559"/>
      <c r="U17" s="559"/>
      <c r="V17" s="559"/>
      <c r="W17" s="559"/>
      <c r="X17" s="559"/>
      <c r="Y17" s="559"/>
      <c r="Z17" s="559"/>
      <c r="AA17" s="559"/>
      <c r="AB17" s="559"/>
      <c r="AC17" s="559"/>
      <c r="AD17" s="559"/>
      <c r="AE17" s="559"/>
      <c r="AF17" s="560"/>
      <c r="AG17" s="369"/>
      <c r="AH17" s="369"/>
      <c r="AI17" s="369"/>
      <c r="AJ17" s="362"/>
      <c r="AK17" s="360"/>
    </row>
    <row r="18" spans="2:40" ht="102" customHeight="1" thickBot="1">
      <c r="B18" s="359"/>
      <c r="C18" s="361"/>
      <c r="D18" s="369"/>
      <c r="E18" s="369"/>
      <c r="F18" s="369"/>
      <c r="G18" s="369"/>
      <c r="H18" s="561"/>
      <c r="I18" s="562"/>
      <c r="J18" s="562"/>
      <c r="K18" s="562"/>
      <c r="L18" s="562"/>
      <c r="M18" s="562"/>
      <c r="N18" s="562"/>
      <c r="O18" s="562"/>
      <c r="P18" s="562"/>
      <c r="Q18" s="562"/>
      <c r="R18" s="562"/>
      <c r="S18" s="562"/>
      <c r="T18" s="562"/>
      <c r="U18" s="562"/>
      <c r="V18" s="562"/>
      <c r="W18" s="562"/>
      <c r="X18" s="562"/>
      <c r="Y18" s="562"/>
      <c r="Z18" s="562"/>
      <c r="AA18" s="562"/>
      <c r="AB18" s="562"/>
      <c r="AC18" s="562"/>
      <c r="AD18" s="562"/>
      <c r="AE18" s="562"/>
      <c r="AF18" s="563"/>
      <c r="AG18" s="369"/>
      <c r="AH18" s="369"/>
      <c r="AI18" s="369"/>
      <c r="AJ18" s="362"/>
      <c r="AK18" s="360"/>
    </row>
    <row r="19" spans="2:40" ht="18" customHeight="1" thickBot="1">
      <c r="B19" s="359"/>
      <c r="C19" s="361"/>
      <c r="D19" s="369"/>
      <c r="E19" s="369"/>
      <c r="F19" s="369"/>
      <c r="G19" s="369"/>
      <c r="H19" s="370"/>
      <c r="I19" s="370"/>
      <c r="J19" s="370"/>
      <c r="K19" s="370"/>
      <c r="L19" s="370"/>
      <c r="M19" s="370"/>
      <c r="N19" s="370"/>
      <c r="O19" s="370"/>
      <c r="P19" s="370"/>
      <c r="Q19" s="370"/>
      <c r="R19" s="370"/>
      <c r="S19" s="370"/>
      <c r="T19" s="370"/>
      <c r="U19" s="370"/>
      <c r="V19" s="370"/>
      <c r="W19" s="370"/>
      <c r="X19" s="370"/>
      <c r="Y19" s="370"/>
      <c r="Z19" s="370"/>
      <c r="AA19" s="370"/>
      <c r="AB19" s="370"/>
      <c r="AC19" s="370"/>
      <c r="AD19" s="370"/>
      <c r="AE19" s="370"/>
      <c r="AF19" s="370"/>
      <c r="AG19" s="369"/>
      <c r="AH19" s="369"/>
      <c r="AI19" s="369"/>
      <c r="AJ19" s="362"/>
      <c r="AK19" s="360"/>
    </row>
    <row r="20" spans="2:40" ht="21.75" customHeight="1">
      <c r="B20" s="359"/>
      <c r="C20" s="361"/>
      <c r="D20" s="369"/>
      <c r="E20" s="369"/>
      <c r="F20" s="369"/>
      <c r="G20" s="369"/>
      <c r="H20" s="564" t="s">
        <v>546</v>
      </c>
      <c r="I20" s="565"/>
      <c r="J20" s="565"/>
      <c r="K20" s="565"/>
      <c r="L20" s="565"/>
      <c r="M20" s="565"/>
      <c r="N20" s="566">
        <v>43392</v>
      </c>
      <c r="O20" s="566"/>
      <c r="P20" s="566"/>
      <c r="Q20" s="566"/>
      <c r="R20" s="566"/>
      <c r="S20" s="566"/>
      <c r="T20" s="565" t="s">
        <v>547</v>
      </c>
      <c r="U20" s="565"/>
      <c r="V20" s="565"/>
      <c r="W20" s="565"/>
      <c r="X20" s="565"/>
      <c r="Y20" s="565"/>
      <c r="Z20" s="565" t="s">
        <v>553</v>
      </c>
      <c r="AA20" s="565"/>
      <c r="AB20" s="565"/>
      <c r="AC20" s="565"/>
      <c r="AD20" s="565"/>
      <c r="AE20" s="565"/>
      <c r="AF20" s="567"/>
      <c r="AG20" s="369"/>
      <c r="AH20" s="369"/>
      <c r="AI20" s="369"/>
      <c r="AJ20" s="362"/>
      <c r="AK20" s="360"/>
      <c r="AN20" s="503" t="s">
        <v>992</v>
      </c>
    </row>
    <row r="21" spans="2:40" ht="21.75" customHeight="1" thickBot="1">
      <c r="B21" s="359"/>
      <c r="C21" s="361"/>
      <c r="D21" s="369"/>
      <c r="E21" s="369"/>
      <c r="F21" s="369"/>
      <c r="G21" s="369"/>
      <c r="H21" s="568" t="s">
        <v>548</v>
      </c>
      <c r="I21" s="569"/>
      <c r="J21" s="569"/>
      <c r="K21" s="569"/>
      <c r="L21" s="569"/>
      <c r="M21" s="569"/>
      <c r="N21" s="569" t="s">
        <v>549</v>
      </c>
      <c r="O21" s="569"/>
      <c r="P21" s="569"/>
      <c r="Q21" s="569"/>
      <c r="R21" s="569"/>
      <c r="S21" s="569"/>
      <c r="T21" s="569" t="s">
        <v>550</v>
      </c>
      <c r="U21" s="569"/>
      <c r="V21" s="569"/>
      <c r="W21" s="569"/>
      <c r="X21" s="569"/>
      <c r="Y21" s="569"/>
      <c r="Z21" s="570">
        <v>43418</v>
      </c>
      <c r="AA21" s="570"/>
      <c r="AB21" s="570"/>
      <c r="AC21" s="570"/>
      <c r="AD21" s="570"/>
      <c r="AE21" s="570"/>
      <c r="AF21" s="571"/>
      <c r="AG21" s="369"/>
      <c r="AH21" s="369"/>
      <c r="AI21" s="369"/>
      <c r="AJ21" s="362"/>
      <c r="AK21" s="360"/>
    </row>
    <row r="22" spans="2:40" ht="31.5" customHeight="1" thickBot="1">
      <c r="B22" s="359"/>
      <c r="C22" s="361"/>
      <c r="D22" s="361"/>
      <c r="E22" s="361"/>
      <c r="F22" s="361"/>
      <c r="G22" s="361"/>
      <c r="H22" s="361"/>
      <c r="I22" s="546"/>
      <c r="J22" s="547"/>
      <c r="K22" s="547"/>
      <c r="L22" s="547"/>
      <c r="M22" s="547"/>
      <c r="N22" s="547"/>
      <c r="O22" s="547"/>
      <c r="P22" s="547"/>
      <c r="Q22" s="371"/>
      <c r="R22" s="371"/>
      <c r="S22" s="371"/>
      <c r="T22" s="371"/>
      <c r="U22" s="371"/>
      <c r="V22" s="371"/>
      <c r="W22" s="371"/>
      <c r="X22" s="371"/>
      <c r="Y22" s="371"/>
      <c r="Z22" s="371"/>
      <c r="AA22" s="371"/>
      <c r="AB22" s="371"/>
      <c r="AC22" s="371"/>
      <c r="AD22" s="371"/>
      <c r="AE22" s="371"/>
      <c r="AF22" s="371"/>
      <c r="AG22" s="371"/>
      <c r="AH22" s="361"/>
      <c r="AI22" s="361"/>
      <c r="AJ22" s="362"/>
      <c r="AK22" s="360"/>
    </row>
    <row r="23" spans="2:40" ht="74.25" customHeight="1">
      <c r="B23" s="359"/>
      <c r="C23" s="361"/>
      <c r="D23" s="361"/>
      <c r="E23" s="361"/>
      <c r="F23" s="361"/>
      <c r="G23" s="361"/>
      <c r="H23" s="548" t="s">
        <v>551</v>
      </c>
      <c r="I23" s="549"/>
      <c r="J23" s="549"/>
      <c r="K23" s="549"/>
      <c r="L23" s="549"/>
      <c r="M23" s="549"/>
      <c r="N23" s="549"/>
      <c r="O23" s="550"/>
      <c r="P23" s="372" t="s">
        <v>170</v>
      </c>
      <c r="Q23" s="373"/>
      <c r="R23" s="373"/>
      <c r="S23" s="373"/>
      <c r="T23" s="373"/>
      <c r="U23" s="373"/>
      <c r="V23" s="373"/>
      <c r="W23" s="373"/>
      <c r="X23" s="374"/>
      <c r="Y23" s="372" t="s">
        <v>169</v>
      </c>
      <c r="Z23" s="373"/>
      <c r="AA23" s="373"/>
      <c r="AB23" s="373"/>
      <c r="AC23" s="373"/>
      <c r="AD23" s="373"/>
      <c r="AE23" s="373"/>
      <c r="AF23" s="375"/>
      <c r="AG23" s="371"/>
      <c r="AH23" s="361"/>
      <c r="AI23" s="361"/>
      <c r="AJ23" s="362"/>
      <c r="AK23" s="360"/>
    </row>
    <row r="24" spans="2:40" ht="74.25" customHeight="1" thickBot="1">
      <c r="B24" s="359"/>
      <c r="C24" s="361"/>
      <c r="D24" s="361"/>
      <c r="E24" s="361"/>
      <c r="F24" s="361"/>
      <c r="G24" s="361"/>
      <c r="H24" s="551" t="s">
        <v>552</v>
      </c>
      <c r="I24" s="552"/>
      <c r="J24" s="552"/>
      <c r="K24" s="552"/>
      <c r="L24" s="552"/>
      <c r="M24" s="552"/>
      <c r="N24" s="552"/>
      <c r="O24" s="553"/>
      <c r="P24" s="376" t="s">
        <v>170</v>
      </c>
      <c r="Q24" s="377"/>
      <c r="R24" s="377"/>
      <c r="S24" s="377"/>
      <c r="T24" s="377"/>
      <c r="U24" s="377"/>
      <c r="V24" s="377"/>
      <c r="W24" s="377"/>
      <c r="X24" s="378"/>
      <c r="Y24" s="376" t="s">
        <v>169</v>
      </c>
      <c r="Z24" s="377"/>
      <c r="AA24" s="377"/>
      <c r="AB24" s="377"/>
      <c r="AC24" s="377"/>
      <c r="AD24" s="377"/>
      <c r="AE24" s="377"/>
      <c r="AF24" s="379"/>
      <c r="AG24" s="371"/>
      <c r="AH24" s="361"/>
      <c r="AI24" s="361"/>
      <c r="AJ24" s="362"/>
      <c r="AK24" s="360"/>
    </row>
    <row r="25" spans="2:40">
      <c r="B25" s="359"/>
      <c r="C25" s="361"/>
      <c r="D25" s="361"/>
      <c r="E25" s="361"/>
      <c r="F25" s="361"/>
      <c r="G25" s="361"/>
      <c r="H25" s="380"/>
      <c r="I25" s="380"/>
      <c r="J25" s="380"/>
      <c r="K25" s="380"/>
      <c r="L25" s="380"/>
      <c r="M25" s="380"/>
      <c r="N25" s="380"/>
      <c r="O25" s="380"/>
      <c r="P25" s="380"/>
      <c r="Q25" s="380"/>
      <c r="R25" s="380"/>
      <c r="S25" s="380"/>
      <c r="T25" s="380"/>
      <c r="U25" s="380"/>
      <c r="V25" s="380"/>
      <c r="W25" s="380"/>
      <c r="X25" s="380"/>
      <c r="Y25" s="361"/>
      <c r="Z25" s="361"/>
      <c r="AA25" s="361"/>
      <c r="AB25" s="361"/>
      <c r="AC25" s="361"/>
      <c r="AD25" s="361"/>
      <c r="AE25" s="361"/>
      <c r="AF25" s="361"/>
      <c r="AG25" s="361"/>
      <c r="AH25" s="361"/>
      <c r="AI25" s="361"/>
      <c r="AJ25" s="362"/>
      <c r="AK25" s="360"/>
    </row>
    <row r="26" spans="2:40">
      <c r="B26" s="359"/>
      <c r="C26" s="361"/>
      <c r="D26" s="361"/>
      <c r="E26" s="361"/>
      <c r="F26" s="361"/>
      <c r="G26" s="361"/>
      <c r="H26" s="361"/>
      <c r="I26" s="361"/>
      <c r="J26" s="361"/>
      <c r="K26" s="361"/>
      <c r="L26" s="361"/>
      <c r="M26" s="361"/>
      <c r="N26" s="361"/>
      <c r="O26" s="361"/>
      <c r="P26" s="361"/>
      <c r="Q26" s="361"/>
      <c r="R26" s="361"/>
      <c r="S26" s="361"/>
      <c r="T26" s="361"/>
      <c r="U26" s="361"/>
      <c r="V26" s="361"/>
      <c r="W26" s="361"/>
      <c r="X26" s="361"/>
      <c r="Y26" s="361"/>
      <c r="Z26" s="361"/>
      <c r="AA26" s="361"/>
      <c r="AB26" s="361"/>
      <c r="AC26" s="361"/>
      <c r="AD26" s="361"/>
      <c r="AE26" s="361"/>
      <c r="AF26" s="361"/>
      <c r="AG26" s="361"/>
      <c r="AH26" s="361"/>
      <c r="AI26" s="361"/>
      <c r="AJ26" s="362"/>
      <c r="AK26" s="360"/>
    </row>
    <row r="27" spans="2:40" ht="22.8">
      <c r="B27" s="359"/>
      <c r="C27" s="554" t="s">
        <v>174</v>
      </c>
      <c r="D27" s="554"/>
      <c r="E27" s="554"/>
      <c r="F27" s="554"/>
      <c r="G27" s="554"/>
      <c r="H27" s="554"/>
      <c r="I27" s="554"/>
      <c r="J27" s="554"/>
      <c r="K27" s="554"/>
      <c r="L27" s="554"/>
      <c r="M27" s="554"/>
      <c r="N27" s="554"/>
      <c r="O27" s="554"/>
      <c r="P27" s="554"/>
      <c r="Q27" s="554"/>
      <c r="R27" s="554"/>
      <c r="S27" s="554"/>
      <c r="T27" s="554"/>
      <c r="U27" s="554"/>
      <c r="V27" s="554"/>
      <c r="W27" s="554"/>
      <c r="X27" s="554"/>
      <c r="Y27" s="554"/>
      <c r="Z27" s="554"/>
      <c r="AA27" s="554"/>
      <c r="AB27" s="554"/>
      <c r="AC27" s="554"/>
      <c r="AD27" s="554"/>
      <c r="AE27" s="554"/>
      <c r="AF27" s="554"/>
      <c r="AG27" s="554"/>
      <c r="AH27" s="554"/>
      <c r="AI27" s="554"/>
      <c r="AJ27" s="554"/>
      <c r="AK27" s="360"/>
    </row>
    <row r="28" spans="2:40" ht="14.4" thickBot="1">
      <c r="B28" s="381"/>
      <c r="C28" s="382"/>
      <c r="D28" s="382"/>
      <c r="E28" s="382"/>
      <c r="F28" s="382"/>
      <c r="G28" s="382"/>
      <c r="H28" s="382"/>
      <c r="I28" s="382"/>
      <c r="J28" s="382"/>
      <c r="K28" s="382"/>
      <c r="L28" s="382"/>
      <c r="M28" s="382"/>
      <c r="N28" s="382"/>
      <c r="O28" s="382"/>
      <c r="P28" s="382"/>
      <c r="Q28" s="382"/>
      <c r="R28" s="382"/>
      <c r="S28" s="382"/>
      <c r="T28" s="382"/>
      <c r="U28" s="382"/>
      <c r="V28" s="382"/>
      <c r="W28" s="382"/>
      <c r="X28" s="382"/>
      <c r="Y28" s="382"/>
      <c r="Z28" s="382"/>
      <c r="AA28" s="382"/>
      <c r="AB28" s="382"/>
      <c r="AC28" s="382"/>
      <c r="AD28" s="382"/>
      <c r="AE28" s="382"/>
      <c r="AF28" s="382"/>
      <c r="AG28" s="382"/>
      <c r="AH28" s="382"/>
      <c r="AI28" s="382"/>
      <c r="AJ28" s="383"/>
      <c r="AK28" s="384"/>
    </row>
  </sheetData>
  <mergeCells count="19">
    <mergeCell ref="I22:P22"/>
    <mergeCell ref="H23:O23"/>
    <mergeCell ref="H24:O24"/>
    <mergeCell ref="C27:AJ27"/>
    <mergeCell ref="H8:AF18"/>
    <mergeCell ref="H20:M20"/>
    <mergeCell ref="N20:S20"/>
    <mergeCell ref="T20:Y20"/>
    <mergeCell ref="Z20:AF20"/>
    <mergeCell ref="H21:M21"/>
    <mergeCell ref="N21:S21"/>
    <mergeCell ref="T21:Y21"/>
    <mergeCell ref="Z21:AF21"/>
    <mergeCell ref="K7:P7"/>
    <mergeCell ref="C3:J3"/>
    <mergeCell ref="K3:AB3"/>
    <mergeCell ref="AC3:AJ3"/>
    <mergeCell ref="Q5:AJ5"/>
    <mergeCell ref="Q6:AJ6"/>
  </mergeCells>
  <phoneticPr fontId="27" type="noConversion"/>
  <dataValidations count="1">
    <dataValidation type="list" allowBlank="1" showInputMessage="1" showErrorMessage="1" sqref="Q6:AJ6">
      <formula1>"Relocate, Collocate, New"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5" orientation="portrait" r:id="rId1"/>
  <headerFooter alignWithMargins="0">
    <oddHeader>&amp;C&amp;A</oddHeader>
    <oddFooter>&amp;RPage&amp;Pof&amp;N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Z56"/>
  <sheetViews>
    <sheetView view="pageBreakPreview" topLeftCell="A19" zoomScale="90" zoomScaleNormal="80" zoomScaleSheetLayoutView="90" workbookViewId="0">
      <selection activeCell="N43" sqref="N43"/>
    </sheetView>
  </sheetViews>
  <sheetFormatPr defaultColWidth="10.33203125" defaultRowHeight="13.8"/>
  <cols>
    <col min="1" max="1" width="2.44140625" style="176" customWidth="1"/>
    <col min="2" max="2" width="2.6640625" style="176" customWidth="1"/>
    <col min="3" max="3" width="22" style="176" customWidth="1"/>
    <col min="4" max="4" width="14.5546875" style="176" bestFit="1" customWidth="1"/>
    <col min="5" max="5" width="10.5546875" style="176" customWidth="1"/>
    <col min="6" max="6" width="8.6640625" style="176" customWidth="1"/>
    <col min="7" max="7" width="5.44140625" style="176" customWidth="1"/>
    <col min="8" max="8" width="10.6640625" style="176" customWidth="1"/>
    <col min="9" max="9" width="14.44140625" style="176" bestFit="1" customWidth="1"/>
    <col min="10" max="11" width="11.10937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customWidth="1"/>
    <col min="16" max="16" width="16.6640625" style="176" customWidth="1"/>
    <col min="17" max="16384" width="10.33203125" style="176"/>
  </cols>
  <sheetData>
    <row r="1" spans="1:20" ht="14.4" thickBot="1">
      <c r="A1" s="174"/>
      <c r="B1" s="174"/>
      <c r="C1" s="174"/>
      <c r="D1" s="174"/>
      <c r="E1" s="174"/>
      <c r="F1" s="174"/>
      <c r="G1" s="174"/>
      <c r="H1" s="174"/>
      <c r="I1" s="174"/>
      <c r="J1" s="174"/>
      <c r="K1" s="174"/>
      <c r="L1" s="174"/>
      <c r="M1" s="175"/>
      <c r="Q1" s="176" t="s">
        <v>858</v>
      </c>
    </row>
    <row r="2" spans="1:20" ht="14.4" thickBot="1">
      <c r="A2" s="174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  <c r="Q2" s="176" t="s">
        <v>859</v>
      </c>
      <c r="R2" s="176" t="s">
        <v>860</v>
      </c>
    </row>
    <row r="3" spans="1:20">
      <c r="A3" s="174"/>
      <c r="B3" s="180"/>
      <c r="C3" s="181"/>
      <c r="D3" s="572" t="s">
        <v>202</v>
      </c>
      <c r="E3" s="573"/>
      <c r="F3" s="573"/>
      <c r="G3" s="573"/>
      <c r="H3" s="573"/>
      <c r="I3" s="574"/>
      <c r="J3" s="181"/>
      <c r="K3" s="182"/>
      <c r="L3" s="183"/>
      <c r="M3" s="175"/>
      <c r="Q3" s="176" t="s">
        <v>861</v>
      </c>
      <c r="R3" s="176" t="s">
        <v>862</v>
      </c>
    </row>
    <row r="4" spans="1:20" ht="14.25" customHeight="1">
      <c r="A4" s="174"/>
      <c r="B4" s="180"/>
      <c r="C4" s="184"/>
      <c r="D4" s="575"/>
      <c r="E4" s="576"/>
      <c r="F4" s="576"/>
      <c r="G4" s="576"/>
      <c r="H4" s="576"/>
      <c r="I4" s="577"/>
      <c r="J4" s="184"/>
      <c r="K4" s="183"/>
      <c r="L4" s="183"/>
      <c r="M4" s="175"/>
      <c r="Q4" s="176" t="s">
        <v>863</v>
      </c>
      <c r="R4" s="176" t="s">
        <v>864</v>
      </c>
    </row>
    <row r="5" spans="1:20" ht="14.25" customHeight="1">
      <c r="A5" s="174"/>
      <c r="B5" s="180"/>
      <c r="C5" s="184"/>
      <c r="D5" s="575"/>
      <c r="E5" s="576"/>
      <c r="F5" s="576"/>
      <c r="G5" s="576"/>
      <c r="H5" s="576"/>
      <c r="I5" s="577"/>
      <c r="J5" s="184"/>
      <c r="K5" s="183"/>
      <c r="L5" s="183"/>
      <c r="M5" s="175"/>
      <c r="Q5" s="176" t="s">
        <v>865</v>
      </c>
      <c r="R5" s="176" t="s">
        <v>866</v>
      </c>
    </row>
    <row r="6" spans="1:20" ht="14.25" customHeight="1">
      <c r="A6" s="174"/>
      <c r="B6" s="180"/>
      <c r="C6" s="184"/>
      <c r="D6" s="575"/>
      <c r="E6" s="576"/>
      <c r="F6" s="576"/>
      <c r="G6" s="576"/>
      <c r="H6" s="576"/>
      <c r="I6" s="577"/>
      <c r="J6" s="184"/>
      <c r="K6" s="183"/>
      <c r="L6" s="183"/>
      <c r="M6" s="175"/>
      <c r="Q6" s="176" t="s">
        <v>867</v>
      </c>
      <c r="R6" s="176" t="s">
        <v>868</v>
      </c>
    </row>
    <row r="7" spans="1:20" ht="21.6" thickBot="1">
      <c r="A7" s="174"/>
      <c r="B7" s="180"/>
      <c r="C7" s="186"/>
      <c r="D7" s="578"/>
      <c r="E7" s="579"/>
      <c r="F7" s="579"/>
      <c r="G7" s="579"/>
      <c r="H7" s="579"/>
      <c r="I7" s="580"/>
      <c r="J7" s="202"/>
      <c r="K7" s="187"/>
      <c r="L7" s="183"/>
      <c r="M7" s="175"/>
    </row>
    <row r="8" spans="1:20" ht="21.6" thickBot="1">
      <c r="A8" s="174"/>
      <c r="B8" s="180"/>
      <c r="C8" s="209"/>
      <c r="D8" s="210"/>
      <c r="E8" s="210"/>
      <c r="F8" s="210"/>
      <c r="G8" s="210"/>
      <c r="H8" s="210"/>
      <c r="I8" s="210"/>
      <c r="J8" s="185"/>
      <c r="K8" s="185"/>
      <c r="L8" s="183"/>
      <c r="M8" s="175"/>
    </row>
    <row r="9" spans="1:20" ht="16.2" thickBot="1">
      <c r="A9" s="174"/>
      <c r="B9" s="599" t="s">
        <v>217</v>
      </c>
      <c r="C9" s="600"/>
      <c r="D9" s="600"/>
      <c r="E9" s="600"/>
      <c r="F9" s="600"/>
      <c r="G9" s="600"/>
      <c r="H9" s="600"/>
      <c r="I9" s="600"/>
      <c r="J9" s="600"/>
      <c r="K9" s="600"/>
      <c r="L9" s="601"/>
      <c r="M9" s="175"/>
      <c r="O9" s="284" t="s">
        <v>262</v>
      </c>
    </row>
    <row r="10" spans="1:20" ht="14.4" thickBot="1">
      <c r="A10" s="174"/>
      <c r="B10" s="180"/>
      <c r="C10" s="616"/>
      <c r="D10" s="616"/>
      <c r="E10" s="616"/>
      <c r="F10" s="616"/>
      <c r="G10" s="616"/>
      <c r="H10" s="616"/>
      <c r="I10" s="616"/>
      <c r="J10" s="616"/>
      <c r="K10" s="616"/>
      <c r="L10" s="617"/>
      <c r="M10" s="175"/>
    </row>
    <row r="11" spans="1:20" ht="14.4">
      <c r="A11" s="174"/>
      <c r="B11" s="180"/>
      <c r="C11" s="188" t="s">
        <v>183</v>
      </c>
      <c r="D11" s="618" t="s">
        <v>1054</v>
      </c>
      <c r="E11" s="619"/>
      <c r="F11" s="189"/>
      <c r="G11" s="189"/>
      <c r="H11" s="190" t="s">
        <v>184</v>
      </c>
      <c r="I11" s="191"/>
      <c r="J11" s="620" t="s">
        <v>863</v>
      </c>
      <c r="K11" s="621"/>
      <c r="L11" s="192"/>
      <c r="M11" s="175"/>
      <c r="O11" s="176" t="s">
        <v>869</v>
      </c>
      <c r="P11" s="285" t="s">
        <v>892</v>
      </c>
      <c r="Q11" s="176" t="s">
        <v>870</v>
      </c>
      <c r="S11" s="176" t="s">
        <v>858</v>
      </c>
    </row>
    <row r="12" spans="1:20" ht="14.4">
      <c r="A12" s="174"/>
      <c r="B12" s="180"/>
      <c r="C12" s="188" t="s">
        <v>462</v>
      </c>
      <c r="D12" s="622" t="s">
        <v>1055</v>
      </c>
      <c r="E12" s="623"/>
      <c r="F12" s="193"/>
      <c r="G12" s="189"/>
      <c r="H12" s="190" t="s">
        <v>185</v>
      </c>
      <c r="I12" s="191"/>
      <c r="J12" s="593" t="s">
        <v>1057</v>
      </c>
      <c r="K12" s="624"/>
      <c r="L12" s="194"/>
      <c r="M12" s="175"/>
      <c r="O12" s="176" t="s">
        <v>871</v>
      </c>
      <c r="P12" s="284" t="s">
        <v>893</v>
      </c>
      <c r="Q12" s="176" t="s">
        <v>872</v>
      </c>
      <c r="S12" s="176" t="s">
        <v>873</v>
      </c>
    </row>
    <row r="13" spans="1:20">
      <c r="A13" s="174"/>
      <c r="B13" s="180"/>
      <c r="C13" s="188" t="s">
        <v>177</v>
      </c>
      <c r="D13" s="625" t="s">
        <v>519</v>
      </c>
      <c r="E13" s="626"/>
      <c r="F13" s="189"/>
      <c r="G13" s="189"/>
      <c r="H13" s="190" t="s">
        <v>186</v>
      </c>
      <c r="I13" s="191"/>
      <c r="J13" s="593">
        <v>67</v>
      </c>
      <c r="K13" s="624"/>
      <c r="L13" s="196"/>
      <c r="M13" s="175"/>
      <c r="O13" s="176" t="s">
        <v>874</v>
      </c>
      <c r="P13" s="176" t="s">
        <v>875</v>
      </c>
      <c r="Q13" s="176" t="s">
        <v>876</v>
      </c>
      <c r="S13" s="176" t="s">
        <v>877</v>
      </c>
    </row>
    <row r="14" spans="1:20">
      <c r="A14" s="174"/>
      <c r="B14" s="180"/>
      <c r="C14" s="188" t="s">
        <v>176</v>
      </c>
      <c r="D14" s="622">
        <v>102.50376</v>
      </c>
      <c r="E14" s="623"/>
      <c r="F14" s="197"/>
      <c r="G14" s="189"/>
      <c r="H14" s="190" t="s">
        <v>178</v>
      </c>
      <c r="I14" s="195"/>
      <c r="J14" s="593">
        <v>0</v>
      </c>
      <c r="K14" s="624"/>
      <c r="L14" s="194"/>
      <c r="M14" s="175"/>
      <c r="O14" s="176" t="s">
        <v>878</v>
      </c>
      <c r="P14" s="176" t="s">
        <v>879</v>
      </c>
      <c r="Q14" s="176" t="s">
        <v>178</v>
      </c>
      <c r="S14" s="176" t="s">
        <v>880</v>
      </c>
    </row>
    <row r="15" spans="1:20">
      <c r="A15" s="174"/>
      <c r="B15" s="180"/>
      <c r="C15" s="188" t="s">
        <v>187</v>
      </c>
      <c r="D15" s="622">
        <v>20.731590000000001</v>
      </c>
      <c r="E15" s="623"/>
      <c r="F15" s="189"/>
      <c r="G15" s="189"/>
      <c r="H15" s="188" t="s">
        <v>188</v>
      </c>
      <c r="I15" s="189"/>
      <c r="J15" s="593">
        <f>J13+J14</f>
        <v>67</v>
      </c>
      <c r="K15" s="624"/>
      <c r="L15" s="194"/>
      <c r="M15" s="175"/>
      <c r="O15" s="176" t="s">
        <v>881</v>
      </c>
      <c r="P15" s="176" t="s">
        <v>879</v>
      </c>
      <c r="Q15" s="176" t="s">
        <v>882</v>
      </c>
      <c r="S15" s="176" t="s">
        <v>883</v>
      </c>
    </row>
    <row r="16" spans="1:20">
      <c r="A16" s="174"/>
      <c r="B16" s="180"/>
      <c r="C16" s="504" t="s">
        <v>189</v>
      </c>
      <c r="D16" s="627">
        <v>397</v>
      </c>
      <c r="E16" s="628"/>
      <c r="F16" s="189"/>
      <c r="G16" s="189"/>
      <c r="H16" s="190" t="s">
        <v>177</v>
      </c>
      <c r="I16" s="195"/>
      <c r="J16" s="593" t="s">
        <v>120</v>
      </c>
      <c r="K16" s="594"/>
      <c r="L16" s="194"/>
      <c r="M16" s="175"/>
      <c r="O16" s="176" t="s">
        <v>884</v>
      </c>
      <c r="P16" s="176" t="s">
        <v>885</v>
      </c>
      <c r="Q16" s="176" t="s">
        <v>874</v>
      </c>
      <c r="S16" s="176" t="s">
        <v>886</v>
      </c>
      <c r="T16" s="176" t="s">
        <v>887</v>
      </c>
    </row>
    <row r="17" spans="1:26" ht="15" customHeight="1" thickBot="1">
      <c r="A17" s="174"/>
      <c r="B17" s="180"/>
      <c r="C17" s="188" t="s">
        <v>173</v>
      </c>
      <c r="D17" s="629" t="s">
        <v>1056</v>
      </c>
      <c r="E17" s="630"/>
      <c r="F17" s="189"/>
      <c r="G17" s="189"/>
      <c r="H17" s="595" t="s">
        <v>190</v>
      </c>
      <c r="I17" s="595"/>
      <c r="J17" s="597" t="s">
        <v>1058</v>
      </c>
      <c r="K17" s="598"/>
      <c r="L17" s="194"/>
      <c r="M17" s="175"/>
      <c r="O17" s="176" t="s">
        <v>888</v>
      </c>
      <c r="P17" s="176" t="s">
        <v>889</v>
      </c>
      <c r="Q17" s="176" t="s">
        <v>890</v>
      </c>
      <c r="S17" s="285" t="s">
        <v>894</v>
      </c>
    </row>
    <row r="18" spans="1:26" ht="14.4" thickBot="1">
      <c r="A18" s="174"/>
      <c r="B18" s="180"/>
      <c r="C18" s="198"/>
      <c r="D18" s="473"/>
      <c r="E18" s="473"/>
      <c r="F18" s="189"/>
      <c r="G18" s="189"/>
      <c r="H18" s="596"/>
      <c r="I18" s="596"/>
      <c r="J18" s="189"/>
      <c r="K18" s="189"/>
      <c r="L18" s="194"/>
      <c r="M18" s="175"/>
      <c r="P18" s="176" t="s">
        <v>891</v>
      </c>
    </row>
    <row r="19" spans="1:26" ht="16.2" thickBot="1">
      <c r="A19" s="174"/>
      <c r="B19" s="599" t="s">
        <v>218</v>
      </c>
      <c r="C19" s="600"/>
      <c r="D19" s="600"/>
      <c r="E19" s="600"/>
      <c r="F19" s="600"/>
      <c r="G19" s="600"/>
      <c r="H19" s="600"/>
      <c r="I19" s="600"/>
      <c r="J19" s="600"/>
      <c r="K19" s="600"/>
      <c r="L19" s="601"/>
      <c r="M19" s="175"/>
      <c r="O19" s="284" t="s">
        <v>265</v>
      </c>
      <c r="Y19" s="284" t="s">
        <v>900</v>
      </c>
    </row>
    <row r="20" spans="1:26" ht="15" thickBot="1">
      <c r="A20" s="174"/>
      <c r="B20" s="180"/>
      <c r="C20" s="616"/>
      <c r="D20" s="616"/>
      <c r="E20" s="616"/>
      <c r="F20" s="616"/>
      <c r="G20" s="616"/>
      <c r="H20" s="616"/>
      <c r="I20" s="616"/>
      <c r="J20" s="616"/>
      <c r="K20" s="616"/>
      <c r="L20" s="617"/>
      <c r="M20" s="175"/>
      <c r="Y20" s="176" t="s">
        <v>901</v>
      </c>
      <c r="Z20" s="284" t="s">
        <v>902</v>
      </c>
    </row>
    <row r="21" spans="1:26" ht="15.6">
      <c r="A21" s="174"/>
      <c r="B21" s="180"/>
      <c r="C21" s="349" t="s">
        <v>191</v>
      </c>
      <c r="D21" s="350" t="s">
        <v>192</v>
      </c>
      <c r="E21" s="343" t="s">
        <v>993</v>
      </c>
      <c r="F21" s="587" t="s">
        <v>193</v>
      </c>
      <c r="G21" s="588"/>
      <c r="H21" s="351" t="s">
        <v>1040</v>
      </c>
      <c r="I21" s="352" t="s">
        <v>194</v>
      </c>
      <c r="J21" s="589" t="s">
        <v>1041</v>
      </c>
      <c r="K21" s="590"/>
      <c r="L21" s="194"/>
      <c r="M21" s="175"/>
      <c r="O21" s="486" t="s">
        <v>903</v>
      </c>
      <c r="P21" s="487" t="s">
        <v>904</v>
      </c>
      <c r="Q21" s="474" t="s">
        <v>895</v>
      </c>
      <c r="R21" s="632" t="s">
        <v>905</v>
      </c>
      <c r="S21" s="633"/>
      <c r="T21" s="351" t="s">
        <v>896</v>
      </c>
      <c r="U21" s="488" t="s">
        <v>900</v>
      </c>
      <c r="V21" s="634" t="s">
        <v>172</v>
      </c>
      <c r="W21" s="635"/>
      <c r="Y21" s="176" t="s">
        <v>172</v>
      </c>
      <c r="Z21" s="284" t="s">
        <v>906</v>
      </c>
    </row>
    <row r="22" spans="1:26" ht="30.75" customHeight="1">
      <c r="A22" s="174"/>
      <c r="B22" s="180"/>
      <c r="C22" s="591" t="s">
        <v>195</v>
      </c>
      <c r="D22" s="592"/>
      <c r="E22" s="592"/>
      <c r="F22" s="592"/>
      <c r="G22" s="592"/>
      <c r="H22" s="583" t="s">
        <v>1048</v>
      </c>
      <c r="I22" s="583"/>
      <c r="J22" s="583"/>
      <c r="K22" s="584"/>
      <c r="L22" s="194"/>
      <c r="M22" s="175"/>
      <c r="O22" s="636" t="s">
        <v>907</v>
      </c>
      <c r="P22" s="582"/>
      <c r="Q22" s="582"/>
      <c r="R22" s="582"/>
      <c r="S22" s="582"/>
      <c r="T22" s="489" t="s">
        <v>922</v>
      </c>
      <c r="U22" s="490"/>
      <c r="V22" s="490"/>
      <c r="W22" s="490"/>
      <c r="Y22" s="176" t="s">
        <v>908</v>
      </c>
      <c r="Z22" s="284" t="s">
        <v>909</v>
      </c>
    </row>
    <row r="23" spans="1:26" ht="30.75" customHeight="1">
      <c r="A23" s="174"/>
      <c r="B23" s="180"/>
      <c r="C23" s="591" t="s">
        <v>196</v>
      </c>
      <c r="D23" s="592"/>
      <c r="E23" s="592"/>
      <c r="F23" s="592"/>
      <c r="G23" s="592"/>
      <c r="H23" s="583" t="s">
        <v>897</v>
      </c>
      <c r="I23" s="583"/>
      <c r="J23" s="583"/>
      <c r="K23" s="584"/>
      <c r="L23" s="194"/>
      <c r="M23" s="175"/>
      <c r="O23" s="637" t="s">
        <v>910</v>
      </c>
      <c r="P23" s="592"/>
      <c r="Q23" s="592"/>
      <c r="R23" s="592"/>
      <c r="S23" s="592"/>
      <c r="T23" s="489" t="s">
        <v>197</v>
      </c>
      <c r="U23" s="490"/>
      <c r="V23" s="490"/>
      <c r="W23" s="490"/>
      <c r="Y23" s="176" t="s">
        <v>911</v>
      </c>
      <c r="Z23" s="284" t="s">
        <v>912</v>
      </c>
    </row>
    <row r="24" spans="1:26" ht="15.75" customHeight="1">
      <c r="A24" s="174"/>
      <c r="B24" s="180"/>
      <c r="C24" s="581" t="s">
        <v>198</v>
      </c>
      <c r="D24" s="582"/>
      <c r="E24" s="582"/>
      <c r="F24" s="582"/>
      <c r="G24" s="582"/>
      <c r="H24" s="583" t="s">
        <v>898</v>
      </c>
      <c r="I24" s="583"/>
      <c r="J24" s="583"/>
      <c r="K24" s="584"/>
      <c r="L24" s="194"/>
      <c r="M24" s="175"/>
      <c r="O24" s="631" t="s">
        <v>913</v>
      </c>
      <c r="P24" s="582"/>
      <c r="Q24" s="582"/>
      <c r="R24" s="582"/>
      <c r="S24" s="582"/>
      <c r="T24" s="489" t="s">
        <v>199</v>
      </c>
      <c r="U24" s="491" t="s">
        <v>914</v>
      </c>
      <c r="V24" s="490"/>
      <c r="W24" s="490"/>
    </row>
    <row r="25" spans="1:26" ht="15.75" customHeight="1">
      <c r="A25" s="174"/>
      <c r="B25" s="180"/>
      <c r="C25" s="581" t="s">
        <v>200</v>
      </c>
      <c r="D25" s="582"/>
      <c r="E25" s="582"/>
      <c r="F25" s="582"/>
      <c r="G25" s="582"/>
      <c r="H25" s="585" t="s">
        <v>526</v>
      </c>
      <c r="I25" s="585"/>
      <c r="J25" s="585"/>
      <c r="K25" s="586"/>
      <c r="L25" s="194"/>
      <c r="M25" s="175"/>
      <c r="O25" s="631" t="s">
        <v>915</v>
      </c>
      <c r="P25" s="582"/>
      <c r="Q25" s="582"/>
      <c r="R25" s="582"/>
      <c r="S25" s="582"/>
      <c r="T25" s="489" t="s">
        <v>899</v>
      </c>
      <c r="U25" s="492"/>
      <c r="V25" s="284" t="s">
        <v>915</v>
      </c>
    </row>
    <row r="26" spans="1:26" ht="15.75" customHeight="1" thickBot="1">
      <c r="A26" s="174"/>
      <c r="B26" s="180"/>
      <c r="C26" s="605" t="s">
        <v>201</v>
      </c>
      <c r="D26" s="606"/>
      <c r="E26" s="606"/>
      <c r="F26" s="606"/>
      <c r="G26" s="606"/>
      <c r="H26" s="607"/>
      <c r="I26" s="607"/>
      <c r="J26" s="607"/>
      <c r="K26" s="608"/>
      <c r="L26" s="194"/>
      <c r="M26" s="175"/>
      <c r="O26" s="631" t="s">
        <v>915</v>
      </c>
      <c r="P26" s="582"/>
      <c r="Q26" s="582"/>
      <c r="R26" s="582"/>
      <c r="S26" s="582"/>
      <c r="T26" s="489" t="s">
        <v>917</v>
      </c>
      <c r="U26" s="492"/>
      <c r="V26" s="176" t="s">
        <v>526</v>
      </c>
      <c r="W26" s="284" t="s">
        <v>918</v>
      </c>
    </row>
    <row r="27" spans="1:26" ht="15" thickBot="1">
      <c r="A27" s="174"/>
      <c r="B27" s="180"/>
      <c r="C27" s="199"/>
      <c r="D27" s="200"/>
      <c r="E27" s="200"/>
      <c r="F27" s="198"/>
      <c r="G27" s="198"/>
      <c r="H27" s="201"/>
      <c r="I27" s="201"/>
      <c r="J27" s="199"/>
      <c r="K27" s="199"/>
      <c r="L27" s="194"/>
      <c r="M27" s="175"/>
      <c r="V27" s="176" t="s">
        <v>899</v>
      </c>
      <c r="X27" s="284" t="s">
        <v>919</v>
      </c>
    </row>
    <row r="28" spans="1:26" ht="14.4">
      <c r="A28" s="189"/>
      <c r="B28" s="180"/>
      <c r="C28" s="609"/>
      <c r="D28" s="610"/>
      <c r="E28" s="610"/>
      <c r="F28" s="610"/>
      <c r="G28" s="610"/>
      <c r="H28" s="610"/>
      <c r="I28" s="610"/>
      <c r="J28" s="610"/>
      <c r="K28" s="611"/>
      <c r="L28" s="194"/>
      <c r="M28" s="189"/>
      <c r="V28" s="176" t="s">
        <v>920</v>
      </c>
      <c r="W28" s="284" t="s">
        <v>921</v>
      </c>
    </row>
    <row r="29" spans="1:26" ht="14.4">
      <c r="A29" s="189"/>
      <c r="B29" s="180"/>
      <c r="C29" s="612"/>
      <c r="D29" s="613"/>
      <c r="E29" s="613"/>
      <c r="F29" s="613"/>
      <c r="G29" s="613"/>
      <c r="H29" s="613"/>
      <c r="I29" s="613"/>
      <c r="J29" s="613"/>
      <c r="K29" s="614"/>
      <c r="L29" s="194"/>
      <c r="M29" s="189"/>
      <c r="V29" s="176" t="s">
        <v>916</v>
      </c>
      <c r="W29" s="284" t="s">
        <v>912</v>
      </c>
    </row>
    <row r="30" spans="1:26" ht="14.4">
      <c r="A30" s="189"/>
      <c r="B30" s="180"/>
      <c r="C30" s="612"/>
      <c r="D30" s="613"/>
      <c r="E30" s="613"/>
      <c r="F30" s="613"/>
      <c r="G30" s="613"/>
      <c r="H30" s="613"/>
      <c r="I30" s="613"/>
      <c r="J30" s="613"/>
      <c r="K30" s="614"/>
      <c r="L30" s="194"/>
      <c r="M30" s="189"/>
      <c r="O30" s="285" t="s">
        <v>266</v>
      </c>
    </row>
    <row r="31" spans="1:26">
      <c r="A31" s="189"/>
      <c r="B31" s="180"/>
      <c r="C31" s="612"/>
      <c r="D31" s="615"/>
      <c r="E31" s="615"/>
      <c r="F31" s="615"/>
      <c r="G31" s="615"/>
      <c r="H31" s="615"/>
      <c r="I31" s="615"/>
      <c r="J31" s="615"/>
      <c r="K31" s="614"/>
      <c r="L31" s="194"/>
      <c r="M31" s="189"/>
    </row>
    <row r="32" spans="1:26">
      <c r="A32" s="189"/>
      <c r="B32" s="180"/>
      <c r="C32" s="612"/>
      <c r="D32" s="615"/>
      <c r="E32" s="615"/>
      <c r="F32" s="615"/>
      <c r="G32" s="615"/>
      <c r="H32" s="615"/>
      <c r="I32" s="615"/>
      <c r="J32" s="615"/>
      <c r="K32" s="614"/>
      <c r="L32" s="194"/>
      <c r="M32" s="189"/>
    </row>
    <row r="33" spans="1:13">
      <c r="A33" s="189"/>
      <c r="B33" s="180"/>
      <c r="C33" s="612"/>
      <c r="D33" s="615"/>
      <c r="E33" s="615"/>
      <c r="F33" s="615"/>
      <c r="G33" s="615"/>
      <c r="H33" s="615"/>
      <c r="I33" s="615"/>
      <c r="J33" s="615"/>
      <c r="K33" s="614"/>
      <c r="L33" s="194"/>
      <c r="M33" s="189"/>
    </row>
    <row r="34" spans="1:13">
      <c r="A34" s="189"/>
      <c r="B34" s="180"/>
      <c r="C34" s="612"/>
      <c r="D34" s="615"/>
      <c r="E34" s="615"/>
      <c r="F34" s="615"/>
      <c r="G34" s="615"/>
      <c r="H34" s="615"/>
      <c r="I34" s="615"/>
      <c r="J34" s="615"/>
      <c r="K34" s="614"/>
      <c r="L34" s="194"/>
      <c r="M34" s="189"/>
    </row>
    <row r="35" spans="1:13">
      <c r="A35" s="189"/>
      <c r="B35" s="180"/>
      <c r="C35" s="612"/>
      <c r="D35" s="615"/>
      <c r="E35" s="615"/>
      <c r="F35" s="615"/>
      <c r="G35" s="615"/>
      <c r="H35" s="615"/>
      <c r="I35" s="615"/>
      <c r="J35" s="615"/>
      <c r="K35" s="614"/>
      <c r="L35" s="194"/>
      <c r="M35" s="189"/>
    </row>
    <row r="36" spans="1:13">
      <c r="A36" s="189"/>
      <c r="B36" s="180"/>
      <c r="C36" s="612"/>
      <c r="D36" s="615"/>
      <c r="E36" s="615"/>
      <c r="F36" s="615"/>
      <c r="G36" s="615"/>
      <c r="H36" s="615"/>
      <c r="I36" s="615"/>
      <c r="J36" s="615"/>
      <c r="K36" s="614"/>
      <c r="L36" s="194"/>
      <c r="M36" s="189"/>
    </row>
    <row r="37" spans="1:13">
      <c r="A37" s="189"/>
      <c r="B37" s="180"/>
      <c r="C37" s="612"/>
      <c r="D37" s="615"/>
      <c r="E37" s="615"/>
      <c r="F37" s="615"/>
      <c r="G37" s="615"/>
      <c r="H37" s="615"/>
      <c r="I37" s="615"/>
      <c r="J37" s="615"/>
      <c r="K37" s="614"/>
      <c r="L37" s="194"/>
      <c r="M37" s="189"/>
    </row>
    <row r="38" spans="1:13">
      <c r="A38" s="189"/>
      <c r="B38" s="180"/>
      <c r="C38" s="612"/>
      <c r="D38" s="615"/>
      <c r="E38" s="615"/>
      <c r="F38" s="615"/>
      <c r="G38" s="615"/>
      <c r="H38" s="615"/>
      <c r="I38" s="615"/>
      <c r="J38" s="615"/>
      <c r="K38" s="614"/>
      <c r="L38" s="194"/>
      <c r="M38" s="189"/>
    </row>
    <row r="39" spans="1:13">
      <c r="A39" s="189"/>
      <c r="B39" s="180"/>
      <c r="C39" s="612"/>
      <c r="D39" s="615"/>
      <c r="E39" s="615"/>
      <c r="F39" s="615"/>
      <c r="G39" s="615"/>
      <c r="H39" s="615"/>
      <c r="I39" s="615"/>
      <c r="J39" s="615"/>
      <c r="K39" s="614"/>
      <c r="L39" s="194"/>
      <c r="M39" s="189"/>
    </row>
    <row r="40" spans="1:13">
      <c r="A40" s="189"/>
      <c r="B40" s="180"/>
      <c r="C40" s="612"/>
      <c r="D40" s="615"/>
      <c r="E40" s="615"/>
      <c r="F40" s="615"/>
      <c r="G40" s="615"/>
      <c r="H40" s="615"/>
      <c r="I40" s="615"/>
      <c r="J40" s="615"/>
      <c r="K40" s="614"/>
      <c r="L40" s="194"/>
      <c r="M40" s="189"/>
    </row>
    <row r="41" spans="1:13">
      <c r="A41" s="189"/>
      <c r="B41" s="180"/>
      <c r="C41" s="612"/>
      <c r="D41" s="615"/>
      <c r="E41" s="615"/>
      <c r="F41" s="615"/>
      <c r="G41" s="615"/>
      <c r="H41" s="615"/>
      <c r="I41" s="615"/>
      <c r="J41" s="615"/>
      <c r="K41" s="614"/>
      <c r="L41" s="194"/>
      <c r="M41" s="189"/>
    </row>
    <row r="42" spans="1:13">
      <c r="A42" s="189"/>
      <c r="B42" s="180"/>
      <c r="C42" s="612"/>
      <c r="D42" s="615"/>
      <c r="E42" s="615"/>
      <c r="F42" s="615"/>
      <c r="G42" s="615"/>
      <c r="H42" s="615"/>
      <c r="I42" s="615"/>
      <c r="J42" s="615"/>
      <c r="K42" s="614"/>
      <c r="L42" s="194"/>
      <c r="M42" s="189"/>
    </row>
    <row r="43" spans="1:13">
      <c r="A43" s="189"/>
      <c r="B43" s="180"/>
      <c r="C43" s="612"/>
      <c r="D43" s="615"/>
      <c r="E43" s="615"/>
      <c r="F43" s="615"/>
      <c r="G43" s="615"/>
      <c r="H43" s="615"/>
      <c r="I43" s="615"/>
      <c r="J43" s="615"/>
      <c r="K43" s="614"/>
      <c r="L43" s="194"/>
      <c r="M43" s="189"/>
    </row>
    <row r="44" spans="1:13">
      <c r="A44" s="189"/>
      <c r="B44" s="180"/>
      <c r="C44" s="612"/>
      <c r="D44" s="615"/>
      <c r="E44" s="615"/>
      <c r="F44" s="615"/>
      <c r="G44" s="615"/>
      <c r="H44" s="615"/>
      <c r="I44" s="615"/>
      <c r="J44" s="615"/>
      <c r="K44" s="614"/>
      <c r="L44" s="194"/>
      <c r="M44" s="189"/>
    </row>
    <row r="45" spans="1:13">
      <c r="A45" s="189"/>
      <c r="B45" s="180"/>
      <c r="C45" s="612"/>
      <c r="D45" s="615"/>
      <c r="E45" s="615"/>
      <c r="F45" s="615"/>
      <c r="G45" s="615"/>
      <c r="H45" s="615"/>
      <c r="I45" s="615"/>
      <c r="J45" s="615"/>
      <c r="K45" s="614"/>
      <c r="L45" s="194"/>
      <c r="M45" s="189"/>
    </row>
    <row r="46" spans="1:13">
      <c r="A46" s="189"/>
      <c r="B46" s="180"/>
      <c r="C46" s="612"/>
      <c r="D46" s="615"/>
      <c r="E46" s="615"/>
      <c r="F46" s="615"/>
      <c r="G46" s="615"/>
      <c r="H46" s="615"/>
      <c r="I46" s="615"/>
      <c r="J46" s="615"/>
      <c r="K46" s="614"/>
      <c r="L46" s="194"/>
      <c r="M46" s="189"/>
    </row>
    <row r="47" spans="1:13">
      <c r="A47" s="189"/>
      <c r="B47" s="180"/>
      <c r="C47" s="612"/>
      <c r="D47" s="615"/>
      <c r="E47" s="615"/>
      <c r="F47" s="615"/>
      <c r="G47" s="615"/>
      <c r="H47" s="615"/>
      <c r="I47" s="615"/>
      <c r="J47" s="615"/>
      <c r="K47" s="614"/>
      <c r="L47" s="194"/>
      <c r="M47" s="189"/>
    </row>
    <row r="48" spans="1:13">
      <c r="A48" s="189"/>
      <c r="B48" s="180"/>
      <c r="C48" s="612"/>
      <c r="D48" s="615"/>
      <c r="E48" s="615"/>
      <c r="F48" s="615"/>
      <c r="G48" s="615"/>
      <c r="H48" s="615"/>
      <c r="I48" s="615"/>
      <c r="J48" s="615"/>
      <c r="K48" s="614"/>
      <c r="L48" s="194"/>
      <c r="M48" s="189"/>
    </row>
    <row r="49" spans="1:13">
      <c r="A49" s="189"/>
      <c r="B49" s="180"/>
      <c r="C49" s="612"/>
      <c r="D49" s="615"/>
      <c r="E49" s="615"/>
      <c r="F49" s="615"/>
      <c r="G49" s="615"/>
      <c r="H49" s="615"/>
      <c r="I49" s="615"/>
      <c r="J49" s="615"/>
      <c r="K49" s="614"/>
      <c r="L49" s="194"/>
      <c r="M49" s="189"/>
    </row>
    <row r="50" spans="1:13">
      <c r="A50" s="189"/>
      <c r="B50" s="180"/>
      <c r="C50" s="612"/>
      <c r="D50" s="615"/>
      <c r="E50" s="615"/>
      <c r="F50" s="615"/>
      <c r="G50" s="615"/>
      <c r="H50" s="615"/>
      <c r="I50" s="615"/>
      <c r="J50" s="615"/>
      <c r="K50" s="614"/>
      <c r="L50" s="194"/>
      <c r="M50" s="189"/>
    </row>
    <row r="51" spans="1:13">
      <c r="A51" s="189"/>
      <c r="B51" s="180"/>
      <c r="C51" s="612"/>
      <c r="D51" s="615"/>
      <c r="E51" s="615"/>
      <c r="F51" s="615"/>
      <c r="G51" s="615"/>
      <c r="H51" s="615"/>
      <c r="I51" s="615"/>
      <c r="J51" s="615"/>
      <c r="K51" s="614"/>
      <c r="L51" s="194"/>
      <c r="M51" s="189"/>
    </row>
    <row r="52" spans="1:13">
      <c r="A52" s="189"/>
      <c r="B52" s="180"/>
      <c r="C52" s="612"/>
      <c r="D52" s="615"/>
      <c r="E52" s="615"/>
      <c r="F52" s="615"/>
      <c r="G52" s="615"/>
      <c r="H52" s="615"/>
      <c r="I52" s="615"/>
      <c r="J52" s="615"/>
      <c r="K52" s="614"/>
      <c r="L52" s="194"/>
      <c r="M52" s="189"/>
    </row>
    <row r="53" spans="1:13">
      <c r="A53" s="189"/>
      <c r="B53" s="180"/>
      <c r="C53" s="612"/>
      <c r="D53" s="615"/>
      <c r="E53" s="615"/>
      <c r="F53" s="615"/>
      <c r="G53" s="615"/>
      <c r="H53" s="615"/>
      <c r="I53" s="615"/>
      <c r="J53" s="615"/>
      <c r="K53" s="614"/>
      <c r="L53" s="194"/>
      <c r="M53" s="189"/>
    </row>
    <row r="54" spans="1:13" ht="14.4" thickBot="1">
      <c r="A54" s="189"/>
      <c r="B54" s="180"/>
      <c r="C54" s="202"/>
      <c r="D54" s="602" t="s">
        <v>219</v>
      </c>
      <c r="E54" s="602"/>
      <c r="F54" s="602"/>
      <c r="G54" s="602"/>
      <c r="H54" s="602"/>
      <c r="I54" s="602"/>
      <c r="J54" s="603"/>
      <c r="K54" s="604"/>
      <c r="L54" s="194"/>
      <c r="M54" s="189"/>
    </row>
    <row r="55" spans="1:13" ht="21" customHeight="1" thickBot="1">
      <c r="A55" s="189"/>
      <c r="B55" s="203"/>
      <c r="C55" s="204"/>
      <c r="D55" s="205"/>
      <c r="E55" s="204"/>
      <c r="F55" s="206"/>
      <c r="G55" s="206"/>
      <c r="H55" s="206"/>
      <c r="I55" s="206"/>
      <c r="J55" s="206"/>
      <c r="K55" s="206"/>
      <c r="L55" s="207"/>
      <c r="M55" s="174"/>
    </row>
    <row r="56" spans="1:13">
      <c r="A56" s="175"/>
      <c r="B56" s="208"/>
      <c r="C56" s="208"/>
      <c r="D56" s="208"/>
      <c r="E56" s="208"/>
      <c r="F56" s="208"/>
      <c r="G56" s="208"/>
      <c r="H56" s="208"/>
      <c r="I56" s="208"/>
      <c r="J56" s="208"/>
      <c r="K56" s="208"/>
      <c r="L56" s="208"/>
      <c r="M56" s="175"/>
    </row>
  </sheetData>
  <mergeCells count="42">
    <mergeCell ref="O25:S25"/>
    <mergeCell ref="O26:S26"/>
    <mergeCell ref="R21:S21"/>
    <mergeCell ref="V21:W21"/>
    <mergeCell ref="O22:S22"/>
    <mergeCell ref="O23:S23"/>
    <mergeCell ref="O24:S24"/>
    <mergeCell ref="C20:L20"/>
    <mergeCell ref="C10:L10"/>
    <mergeCell ref="D11:E11"/>
    <mergeCell ref="J11:K11"/>
    <mergeCell ref="D12:E12"/>
    <mergeCell ref="J12:K12"/>
    <mergeCell ref="D13:E13"/>
    <mergeCell ref="J13:K13"/>
    <mergeCell ref="D14:E14"/>
    <mergeCell ref="J14:K14"/>
    <mergeCell ref="D15:E15"/>
    <mergeCell ref="J15:K15"/>
    <mergeCell ref="D16:E16"/>
    <mergeCell ref="D17:E17"/>
    <mergeCell ref="D54:I54"/>
    <mergeCell ref="J54:K54"/>
    <mergeCell ref="C26:G26"/>
    <mergeCell ref="H26:K26"/>
    <mergeCell ref="C28:K53"/>
    <mergeCell ref="D3:I7"/>
    <mergeCell ref="C24:G24"/>
    <mergeCell ref="H24:K24"/>
    <mergeCell ref="C25:G25"/>
    <mergeCell ref="H25:K25"/>
    <mergeCell ref="F21:G21"/>
    <mergeCell ref="J21:K21"/>
    <mergeCell ref="C22:G22"/>
    <mergeCell ref="H22:K22"/>
    <mergeCell ref="C23:G23"/>
    <mergeCell ref="H23:K23"/>
    <mergeCell ref="J16:K16"/>
    <mergeCell ref="H17:I18"/>
    <mergeCell ref="J17:K17"/>
    <mergeCell ref="B19:L19"/>
    <mergeCell ref="B9:L9"/>
  </mergeCells>
  <phoneticPr fontId="27" type="noConversion"/>
  <dataValidations count="7">
    <dataValidation type="list" allowBlank="1" showInputMessage="1" showErrorMessage="1" sqref="H25 T25 V26">
      <formula1>"Any time, Working hours, Weekend, Others"</formula1>
    </dataValidation>
    <dataValidation type="list" allowBlank="1" showInputMessage="1" showErrorMessage="1" sqref="J21:K21 V21:W21">
      <formula1>"concrete, ground,asphalt,pathway"</formula1>
    </dataValidation>
    <dataValidation type="list" allowBlank="1" showInputMessage="1" showErrorMessage="1" sqref="J17:K17">
      <formula1>"Self built, Shared site"</formula1>
    </dataValidation>
    <dataValidation type="list" allowBlank="1" showInputMessage="1" sqref="J16:K16">
      <formula1>"Indoor,Outdoor"</formula1>
    </dataValidation>
    <dataValidation type="list" allowBlank="1" showInputMessage="1" showErrorMessage="1" sqref="J11:K11">
      <formula1>"SST,MN,GM,Pole,RT,Steel Pole"</formula1>
    </dataValidation>
    <dataValidation type="list" allowBlank="1" showInputMessage="1" showErrorMessage="1" sqref="D13:E13">
      <formula1>"New,Collocate,shared"</formula1>
    </dataValidation>
    <dataValidation type="list" allowBlank="1" showInputMessage="1" showErrorMessage="1" sqref="D17:E17">
      <formula1>"Simple,Concrete,Other"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orientation="portrait" r:id="rId1"/>
  <headerFooter alignWithMargins="0">
    <oddHeader>&amp;C&amp;A</oddHeader>
    <oddFooter>&amp;RPage&amp;Pof&amp;N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W156"/>
  <sheetViews>
    <sheetView view="pageBreakPreview" topLeftCell="A109" zoomScale="70" zoomScaleSheetLayoutView="70" workbookViewId="0">
      <selection activeCell="B125" sqref="B125:K154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4" width="7.88671875" style="176" customWidth="1"/>
    <col min="5" max="5" width="19.109375" style="176" customWidth="1"/>
    <col min="6" max="6" width="14.33203125" style="176" customWidth="1"/>
    <col min="7" max="7" width="10" style="176" customWidth="1"/>
    <col min="8" max="8" width="12.5546875" style="176" customWidth="1"/>
    <col min="9" max="9" width="11.33203125" style="176" customWidth="1"/>
    <col min="10" max="10" width="10" style="176" customWidth="1"/>
    <col min="11" max="11" width="15.6640625" style="176" customWidth="1"/>
    <col min="12" max="12" width="2.88671875" style="176" customWidth="1"/>
    <col min="13" max="13" width="2.44140625" style="176" customWidth="1"/>
    <col min="14" max="14" width="10.33203125" style="176"/>
    <col min="15" max="15" width="13.5546875" style="176" bestFit="1" customWidth="1"/>
    <col min="16" max="17" width="10.33203125" style="176"/>
    <col min="18" max="18" width="15.109375" style="176" bestFit="1" customWidth="1"/>
    <col min="19" max="22" width="10.33203125" style="176"/>
    <col min="23" max="23" width="19.6640625" style="176" customWidth="1"/>
    <col min="24" max="16384" width="10.33203125" style="176"/>
  </cols>
  <sheetData>
    <row r="1" spans="1:13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</row>
    <row r="2" spans="1:13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9"/>
      <c r="M2" s="175"/>
    </row>
    <row r="3" spans="1:13">
      <c r="A3" s="175"/>
      <c r="B3" s="180"/>
      <c r="C3" s="211"/>
      <c r="D3" s="212"/>
      <c r="E3" s="212"/>
      <c r="F3" s="657" t="s">
        <v>181</v>
      </c>
      <c r="G3" s="658"/>
      <c r="H3" s="658"/>
      <c r="I3" s="659"/>
      <c r="J3" s="212"/>
      <c r="K3" s="213"/>
      <c r="L3" s="214"/>
      <c r="M3" s="175"/>
    </row>
    <row r="4" spans="1:13" ht="14.25" customHeight="1">
      <c r="A4" s="175"/>
      <c r="B4" s="180"/>
      <c r="C4" s="215"/>
      <c r="D4" s="188"/>
      <c r="E4" s="257"/>
      <c r="F4" s="660"/>
      <c r="G4" s="661"/>
      <c r="H4" s="661"/>
      <c r="I4" s="662"/>
      <c r="J4" s="188"/>
      <c r="K4" s="214"/>
      <c r="L4" s="214"/>
      <c r="M4" s="175"/>
    </row>
    <row r="5" spans="1:13" ht="14.25" customHeight="1">
      <c r="A5" s="175"/>
      <c r="B5" s="180"/>
      <c r="C5" s="215"/>
      <c r="D5" s="188"/>
      <c r="E5" s="257"/>
      <c r="F5" s="660"/>
      <c r="G5" s="661"/>
      <c r="H5" s="661"/>
      <c r="I5" s="662"/>
      <c r="J5" s="188"/>
      <c r="K5" s="214"/>
      <c r="L5" s="214"/>
      <c r="M5" s="175"/>
    </row>
    <row r="6" spans="1:13" ht="21.6" thickBot="1">
      <c r="A6" s="175"/>
      <c r="B6" s="180"/>
      <c r="C6" s="216"/>
      <c r="D6" s="336"/>
      <c r="E6" s="217"/>
      <c r="F6" s="663"/>
      <c r="G6" s="664"/>
      <c r="H6" s="664"/>
      <c r="I6" s="665"/>
      <c r="J6" s="217"/>
      <c r="K6" s="218"/>
      <c r="L6" s="214"/>
      <c r="M6" s="175"/>
    </row>
    <row r="7" spans="1:13" ht="21">
      <c r="A7" s="175"/>
      <c r="B7" s="180"/>
      <c r="C7" s="258"/>
      <c r="D7" s="258"/>
      <c r="E7" s="188"/>
      <c r="F7" s="259"/>
      <c r="G7" s="260" t="s">
        <v>180</v>
      </c>
      <c r="H7" s="190" t="str">
        <f>'A.General information'!D11</f>
        <v>LB11323</v>
      </c>
      <c r="I7" s="259"/>
      <c r="J7" s="188"/>
      <c r="K7" s="188"/>
      <c r="L7" s="214"/>
      <c r="M7" s="175"/>
    </row>
    <row r="8" spans="1:13" ht="14.4" thickBot="1">
      <c r="A8" s="175"/>
      <c r="B8" s="180"/>
      <c r="C8" s="666"/>
      <c r="D8" s="666"/>
      <c r="E8" s="666"/>
      <c r="F8" s="666"/>
      <c r="G8" s="666"/>
      <c r="H8" s="666"/>
      <c r="I8" s="666"/>
      <c r="J8" s="666"/>
      <c r="K8" s="666"/>
      <c r="L8" s="667"/>
      <c r="M8" s="175"/>
    </row>
    <row r="9" spans="1:13" ht="16.2" thickBot="1">
      <c r="A9" s="175"/>
      <c r="B9" s="668" t="s">
        <v>498</v>
      </c>
      <c r="C9" s="669"/>
      <c r="D9" s="669"/>
      <c r="E9" s="669"/>
      <c r="F9" s="669"/>
      <c r="G9" s="669"/>
      <c r="H9" s="669"/>
      <c r="I9" s="669"/>
      <c r="J9" s="669"/>
      <c r="K9" s="669"/>
      <c r="L9" s="670"/>
      <c r="M9" s="175"/>
    </row>
    <row r="10" spans="1:13">
      <c r="A10" s="175"/>
      <c r="B10" s="177"/>
      <c r="C10" s="641"/>
      <c r="D10" s="641"/>
      <c r="E10" s="641"/>
      <c r="F10" s="641"/>
      <c r="G10" s="641"/>
      <c r="H10" s="641"/>
      <c r="I10" s="641"/>
      <c r="J10" s="641"/>
      <c r="K10" s="641"/>
      <c r="L10" s="179"/>
      <c r="M10" s="175"/>
    </row>
    <row r="11" spans="1:13">
      <c r="A11" s="175"/>
      <c r="B11" s="180"/>
      <c r="C11" s="638"/>
      <c r="D11" s="638"/>
      <c r="E11" s="638"/>
      <c r="F11" s="638"/>
      <c r="G11" s="638"/>
      <c r="H11" s="638"/>
      <c r="I11" s="638"/>
      <c r="J11" s="638"/>
      <c r="K11" s="638"/>
      <c r="L11" s="194"/>
      <c r="M11" s="175"/>
    </row>
    <row r="12" spans="1:13">
      <c r="A12" s="175"/>
      <c r="B12" s="180"/>
      <c r="C12" s="638"/>
      <c r="D12" s="638"/>
      <c r="E12" s="638"/>
      <c r="F12" s="638"/>
      <c r="G12" s="638"/>
      <c r="H12" s="638"/>
      <c r="I12" s="638"/>
      <c r="J12" s="638"/>
      <c r="K12" s="638"/>
      <c r="L12" s="194"/>
      <c r="M12" s="175"/>
    </row>
    <row r="13" spans="1:13">
      <c r="A13" s="175"/>
      <c r="B13" s="180"/>
      <c r="C13" s="638"/>
      <c r="D13" s="638"/>
      <c r="E13" s="638"/>
      <c r="F13" s="638"/>
      <c r="G13" s="638"/>
      <c r="H13" s="638"/>
      <c r="I13" s="638"/>
      <c r="J13" s="638"/>
      <c r="K13" s="638"/>
      <c r="L13" s="194"/>
      <c r="M13" s="175"/>
    </row>
    <row r="14" spans="1:13">
      <c r="A14" s="175"/>
      <c r="B14" s="180"/>
      <c r="C14" s="638"/>
      <c r="D14" s="638"/>
      <c r="E14" s="638"/>
      <c r="F14" s="638"/>
      <c r="G14" s="638"/>
      <c r="H14" s="638"/>
      <c r="I14" s="638"/>
      <c r="J14" s="638"/>
      <c r="K14" s="638"/>
      <c r="L14" s="194"/>
      <c r="M14" s="175"/>
    </row>
    <row r="15" spans="1:13">
      <c r="A15" s="175"/>
      <c r="B15" s="180"/>
      <c r="C15" s="638"/>
      <c r="D15" s="638"/>
      <c r="E15" s="638"/>
      <c r="F15" s="638"/>
      <c r="G15" s="638"/>
      <c r="H15" s="638"/>
      <c r="I15" s="638"/>
      <c r="J15" s="638"/>
      <c r="K15" s="638"/>
      <c r="L15" s="194"/>
      <c r="M15" s="175"/>
    </row>
    <row r="16" spans="1:13">
      <c r="A16" s="175"/>
      <c r="B16" s="180"/>
      <c r="C16" s="638"/>
      <c r="D16" s="638"/>
      <c r="E16" s="638"/>
      <c r="F16" s="638"/>
      <c r="G16" s="638"/>
      <c r="H16" s="638"/>
      <c r="I16" s="638"/>
      <c r="J16" s="638"/>
      <c r="K16" s="638"/>
      <c r="L16" s="194"/>
      <c r="M16" s="175"/>
    </row>
    <row r="17" spans="1:23">
      <c r="A17" s="175"/>
      <c r="B17" s="180"/>
      <c r="C17" s="638"/>
      <c r="D17" s="638"/>
      <c r="E17" s="638"/>
      <c r="F17" s="638"/>
      <c r="G17" s="638"/>
      <c r="H17" s="638"/>
      <c r="I17" s="638"/>
      <c r="J17" s="638"/>
      <c r="K17" s="638"/>
      <c r="L17" s="194"/>
      <c r="M17" s="175"/>
    </row>
    <row r="18" spans="1:23">
      <c r="A18" s="175"/>
      <c r="B18" s="180"/>
      <c r="C18" s="638"/>
      <c r="D18" s="638"/>
      <c r="E18" s="638"/>
      <c r="F18" s="638"/>
      <c r="G18" s="638"/>
      <c r="H18" s="638"/>
      <c r="I18" s="638"/>
      <c r="J18" s="638"/>
      <c r="K18" s="638"/>
      <c r="L18" s="194"/>
      <c r="M18" s="175"/>
    </row>
    <row r="19" spans="1:23">
      <c r="A19" s="175"/>
      <c r="B19" s="180"/>
      <c r="C19" s="638"/>
      <c r="D19" s="638"/>
      <c r="E19" s="638"/>
      <c r="F19" s="638"/>
      <c r="G19" s="638"/>
      <c r="H19" s="638"/>
      <c r="I19" s="638"/>
      <c r="J19" s="638"/>
      <c r="K19" s="638"/>
      <c r="L19" s="194"/>
      <c r="M19" s="175"/>
    </row>
    <row r="20" spans="1:23">
      <c r="A20" s="175"/>
      <c r="B20" s="180"/>
      <c r="C20" s="638"/>
      <c r="D20" s="638"/>
      <c r="E20" s="638"/>
      <c r="F20" s="638"/>
      <c r="G20" s="638"/>
      <c r="H20" s="638"/>
      <c r="I20" s="638"/>
      <c r="J20" s="638"/>
      <c r="K20" s="638"/>
      <c r="L20" s="194"/>
      <c r="M20" s="175"/>
    </row>
    <row r="21" spans="1:23">
      <c r="A21" s="175"/>
      <c r="B21" s="180"/>
      <c r="C21" s="638"/>
      <c r="D21" s="638"/>
      <c r="E21" s="638"/>
      <c r="F21" s="638"/>
      <c r="G21" s="638"/>
      <c r="H21" s="638"/>
      <c r="I21" s="638"/>
      <c r="J21" s="638"/>
      <c r="K21" s="638"/>
      <c r="L21" s="194"/>
      <c r="M21" s="175"/>
    </row>
    <row r="22" spans="1:23">
      <c r="A22" s="175"/>
      <c r="B22" s="180"/>
      <c r="C22" s="638"/>
      <c r="D22" s="638"/>
      <c r="E22" s="638"/>
      <c r="F22" s="638"/>
      <c r="G22" s="638"/>
      <c r="H22" s="638"/>
      <c r="I22" s="638"/>
      <c r="J22" s="638"/>
      <c r="K22" s="638"/>
      <c r="L22" s="194"/>
      <c r="M22" s="175"/>
    </row>
    <row r="23" spans="1:23">
      <c r="A23" s="175"/>
      <c r="B23" s="180"/>
      <c r="C23" s="638"/>
      <c r="D23" s="638"/>
      <c r="E23" s="638"/>
      <c r="F23" s="638"/>
      <c r="G23" s="638"/>
      <c r="H23" s="638"/>
      <c r="I23" s="638"/>
      <c r="J23" s="638"/>
      <c r="K23" s="638"/>
      <c r="L23" s="194"/>
      <c r="M23" s="175"/>
    </row>
    <row r="24" spans="1:23">
      <c r="A24" s="175"/>
      <c r="B24" s="180"/>
      <c r="C24" s="638"/>
      <c r="D24" s="638"/>
      <c r="E24" s="638"/>
      <c r="F24" s="638"/>
      <c r="G24" s="638"/>
      <c r="H24" s="638"/>
      <c r="I24" s="638"/>
      <c r="J24" s="638"/>
      <c r="K24" s="638"/>
      <c r="L24" s="194"/>
      <c r="M24" s="175"/>
    </row>
    <row r="25" spans="1:23">
      <c r="A25" s="175"/>
      <c r="B25" s="180"/>
      <c r="C25" s="638"/>
      <c r="D25" s="638"/>
      <c r="E25" s="638"/>
      <c r="F25" s="638"/>
      <c r="G25" s="638"/>
      <c r="H25" s="638"/>
      <c r="I25" s="638"/>
      <c r="J25" s="638"/>
      <c r="K25" s="638"/>
      <c r="L25" s="194"/>
      <c r="M25" s="175"/>
    </row>
    <row r="26" spans="1:23">
      <c r="A26" s="175"/>
      <c r="B26" s="180"/>
      <c r="C26" s="638"/>
      <c r="D26" s="638"/>
      <c r="E26" s="638"/>
      <c r="F26" s="638"/>
      <c r="G26" s="638"/>
      <c r="H26" s="638"/>
      <c r="I26" s="638"/>
      <c r="J26" s="638"/>
      <c r="K26" s="638"/>
      <c r="L26" s="194"/>
      <c r="M26" s="175"/>
    </row>
    <row r="27" spans="1:23">
      <c r="A27" s="175"/>
      <c r="B27" s="180"/>
      <c r="C27" s="638"/>
      <c r="D27" s="638"/>
      <c r="E27" s="638"/>
      <c r="F27" s="638"/>
      <c r="G27" s="638"/>
      <c r="H27" s="638"/>
      <c r="I27" s="638"/>
      <c r="J27" s="638"/>
      <c r="K27" s="638"/>
      <c r="L27" s="194"/>
      <c r="M27" s="175"/>
    </row>
    <row r="28" spans="1:23">
      <c r="A28" s="175"/>
      <c r="B28" s="180"/>
      <c r="C28" s="638" t="s">
        <v>494</v>
      </c>
      <c r="D28" s="638"/>
      <c r="E28" s="638"/>
      <c r="F28" s="638"/>
      <c r="G28" s="638"/>
      <c r="H28" s="638" t="s">
        <v>495</v>
      </c>
      <c r="I28" s="638"/>
      <c r="J28" s="638"/>
      <c r="K28" s="638"/>
      <c r="L28" s="194"/>
      <c r="M28" s="175"/>
    </row>
    <row r="29" spans="1:23" ht="14.4" thickBot="1">
      <c r="A29" s="175"/>
      <c r="B29" s="223"/>
      <c r="C29" s="648"/>
      <c r="D29" s="648"/>
      <c r="E29" s="616"/>
      <c r="F29" s="616"/>
      <c r="G29" s="616"/>
      <c r="H29" s="616"/>
      <c r="I29" s="616"/>
      <c r="J29" s="616"/>
      <c r="K29" s="616"/>
      <c r="L29" s="233"/>
      <c r="M29" s="175"/>
    </row>
    <row r="30" spans="1:23" ht="14.4" thickBot="1">
      <c r="A30" s="175"/>
      <c r="B30" s="180"/>
      <c r="C30" s="639" t="s">
        <v>485</v>
      </c>
      <c r="D30" s="642"/>
      <c r="E30" s="640"/>
      <c r="F30" s="322" t="s">
        <v>1059</v>
      </c>
      <c r="G30" s="643" t="s">
        <v>486</v>
      </c>
      <c r="H30" s="643"/>
      <c r="I30" s="643"/>
      <c r="J30" s="643"/>
      <c r="K30" s="330"/>
      <c r="L30" s="319"/>
      <c r="M30" s="175"/>
      <c r="O30" s="639" t="s">
        <v>485</v>
      </c>
      <c r="P30" s="642"/>
      <c r="Q30" s="640"/>
      <c r="R30" s="478" t="s">
        <v>924</v>
      </c>
      <c r="S30" s="643" t="s">
        <v>486</v>
      </c>
      <c r="T30" s="643"/>
      <c r="U30" s="643"/>
      <c r="V30" s="643"/>
      <c r="W30" s="477" t="s">
        <v>928</v>
      </c>
    </row>
    <row r="31" spans="1:23">
      <c r="A31" s="175"/>
      <c r="B31" s="223"/>
      <c r="C31" s="645" t="s">
        <v>487</v>
      </c>
      <c r="D31" s="646"/>
      <c r="E31" s="647"/>
      <c r="F31" s="328">
        <v>414</v>
      </c>
      <c r="G31" s="644" t="s">
        <v>489</v>
      </c>
      <c r="H31" s="644"/>
      <c r="I31" s="644"/>
      <c r="J31" s="644"/>
      <c r="K31" s="536"/>
      <c r="L31" s="227"/>
      <c r="M31" s="175"/>
      <c r="O31" s="645" t="s">
        <v>487</v>
      </c>
      <c r="P31" s="646"/>
      <c r="Q31" s="647"/>
      <c r="R31" s="475" t="s">
        <v>925</v>
      </c>
      <c r="S31" s="644" t="s">
        <v>489</v>
      </c>
      <c r="T31" s="644"/>
      <c r="U31" s="644"/>
      <c r="V31" s="644"/>
      <c r="W31" s="493" t="s">
        <v>931</v>
      </c>
    </row>
    <row r="32" spans="1:23" ht="14.25" customHeight="1">
      <c r="A32" s="175"/>
      <c r="B32" s="223"/>
      <c r="C32" s="645" t="s">
        <v>488</v>
      </c>
      <c r="D32" s="646"/>
      <c r="E32" s="647"/>
      <c r="F32" s="339">
        <v>0.87</v>
      </c>
      <c r="G32" s="644" t="s">
        <v>492</v>
      </c>
      <c r="H32" s="644"/>
      <c r="I32" s="644"/>
      <c r="J32" s="644"/>
      <c r="K32" s="342"/>
      <c r="L32" s="227"/>
      <c r="M32" s="175"/>
      <c r="O32" s="645" t="s">
        <v>488</v>
      </c>
      <c r="P32" s="646"/>
      <c r="Q32" s="647"/>
      <c r="R32" s="475" t="s">
        <v>926</v>
      </c>
      <c r="S32" s="644" t="s">
        <v>492</v>
      </c>
      <c r="T32" s="644"/>
      <c r="U32" s="644"/>
      <c r="V32" s="644"/>
      <c r="W32" s="476" t="s">
        <v>929</v>
      </c>
    </row>
    <row r="33" spans="1:23" ht="14.25" customHeight="1" thickBot="1">
      <c r="A33" s="175"/>
      <c r="B33" s="223"/>
      <c r="C33" s="680" t="s">
        <v>490</v>
      </c>
      <c r="D33" s="681"/>
      <c r="E33" s="682"/>
      <c r="F33" s="329" t="s">
        <v>1060</v>
      </c>
      <c r="G33" s="679" t="s">
        <v>491</v>
      </c>
      <c r="H33" s="679"/>
      <c r="I33" s="679"/>
      <c r="J33" s="679"/>
      <c r="K33" s="331">
        <v>4</v>
      </c>
      <c r="L33" s="227"/>
      <c r="M33" s="175"/>
      <c r="O33" s="680" t="s">
        <v>490</v>
      </c>
      <c r="P33" s="681"/>
      <c r="Q33" s="682"/>
      <c r="R33" s="329" t="s">
        <v>927</v>
      </c>
      <c r="S33" s="679" t="s">
        <v>491</v>
      </c>
      <c r="T33" s="679"/>
      <c r="U33" s="679"/>
      <c r="V33" s="679"/>
      <c r="W33" s="331" t="s">
        <v>930</v>
      </c>
    </row>
    <row r="34" spans="1:23" ht="14.4" thickBot="1">
      <c r="A34" s="175"/>
      <c r="B34" s="239"/>
      <c r="C34" s="690"/>
      <c r="D34" s="690"/>
      <c r="E34" s="690"/>
      <c r="F34" s="690"/>
      <c r="G34" s="690"/>
      <c r="H34" s="690"/>
      <c r="I34" s="690"/>
      <c r="J34" s="690"/>
      <c r="K34" s="690"/>
      <c r="L34" s="240"/>
      <c r="M34" s="175"/>
    </row>
    <row r="35" spans="1:23" ht="16.2" thickBot="1">
      <c r="A35" s="175"/>
      <c r="B35" s="599" t="s">
        <v>496</v>
      </c>
      <c r="C35" s="600"/>
      <c r="D35" s="600"/>
      <c r="E35" s="600"/>
      <c r="F35" s="600"/>
      <c r="G35" s="600"/>
      <c r="H35" s="600"/>
      <c r="I35" s="600"/>
      <c r="J35" s="600"/>
      <c r="K35" s="600"/>
      <c r="L35" s="601"/>
      <c r="M35" s="175"/>
    </row>
    <row r="36" spans="1:23">
      <c r="A36" s="175"/>
      <c r="B36" s="683"/>
      <c r="C36" s="684"/>
      <c r="D36" s="684"/>
      <c r="E36" s="684"/>
      <c r="F36" s="684"/>
      <c r="G36" s="684"/>
      <c r="H36" s="684"/>
      <c r="I36" s="684"/>
      <c r="J36" s="684"/>
      <c r="K36" s="684"/>
      <c r="L36" s="685"/>
      <c r="M36" s="175"/>
    </row>
    <row r="37" spans="1:23" ht="14.4">
      <c r="A37" s="175"/>
      <c r="B37" s="686"/>
      <c r="C37" s="616"/>
      <c r="D37" s="616"/>
      <c r="E37" s="616"/>
      <c r="F37" s="616"/>
      <c r="G37" s="616"/>
      <c r="H37" s="616"/>
      <c r="I37" s="616"/>
      <c r="J37" s="616"/>
      <c r="K37" s="616"/>
      <c r="L37" s="617"/>
      <c r="M37" s="175"/>
      <c r="O37" s="176" t="s">
        <v>493</v>
      </c>
    </row>
    <row r="38" spans="1:23">
      <c r="A38" s="175"/>
      <c r="B38" s="686"/>
      <c r="C38" s="616"/>
      <c r="D38" s="616"/>
      <c r="E38" s="616"/>
      <c r="F38" s="616"/>
      <c r="G38" s="616"/>
      <c r="H38" s="616"/>
      <c r="I38" s="616"/>
      <c r="J38" s="616"/>
      <c r="K38" s="616"/>
      <c r="L38" s="617"/>
      <c r="M38" s="175"/>
    </row>
    <row r="39" spans="1:23">
      <c r="A39" s="175"/>
      <c r="B39" s="686"/>
      <c r="C39" s="616"/>
      <c r="D39" s="616"/>
      <c r="E39" s="616"/>
      <c r="F39" s="616"/>
      <c r="G39" s="616"/>
      <c r="H39" s="616"/>
      <c r="I39" s="616"/>
      <c r="J39" s="616"/>
      <c r="K39" s="616"/>
      <c r="L39" s="617"/>
      <c r="M39" s="175"/>
    </row>
    <row r="40" spans="1:23">
      <c r="A40" s="175"/>
      <c r="B40" s="686"/>
      <c r="C40" s="616"/>
      <c r="D40" s="616"/>
      <c r="E40" s="616"/>
      <c r="F40" s="616"/>
      <c r="G40" s="616"/>
      <c r="H40" s="616"/>
      <c r="I40" s="616"/>
      <c r="J40" s="616"/>
      <c r="K40" s="616"/>
      <c r="L40" s="617"/>
      <c r="M40" s="175"/>
    </row>
    <row r="41" spans="1:23" ht="14.4">
      <c r="A41" s="175"/>
      <c r="B41" s="686"/>
      <c r="C41" s="616"/>
      <c r="D41" s="616"/>
      <c r="E41" s="616"/>
      <c r="F41" s="616"/>
      <c r="G41" s="616"/>
      <c r="H41" s="616"/>
      <c r="I41" s="616"/>
      <c r="J41" s="616"/>
      <c r="K41" s="616"/>
      <c r="L41" s="617"/>
      <c r="M41" s="175"/>
      <c r="O41" s="176" t="s">
        <v>932</v>
      </c>
      <c r="T41" s="176" t="s">
        <v>933</v>
      </c>
    </row>
    <row r="42" spans="1:23">
      <c r="A42" s="175"/>
      <c r="B42" s="686"/>
      <c r="C42" s="616"/>
      <c r="D42" s="616"/>
      <c r="E42" s="616"/>
      <c r="F42" s="616"/>
      <c r="G42" s="616"/>
      <c r="H42" s="616"/>
      <c r="I42" s="616"/>
      <c r="J42" s="616"/>
      <c r="K42" s="616"/>
      <c r="L42" s="617"/>
      <c r="M42" s="175"/>
    </row>
    <row r="43" spans="1:23" ht="14.4">
      <c r="A43" s="175"/>
      <c r="B43" s="686"/>
      <c r="C43" s="616"/>
      <c r="D43" s="616"/>
      <c r="E43" s="616"/>
      <c r="F43" s="616"/>
      <c r="G43" s="616"/>
      <c r="H43" s="616"/>
      <c r="I43" s="616"/>
      <c r="J43" s="616"/>
      <c r="K43" s="616"/>
      <c r="L43" s="617"/>
      <c r="M43" s="175"/>
      <c r="R43" s="285" t="s">
        <v>934</v>
      </c>
      <c r="W43" s="285" t="s">
        <v>935</v>
      </c>
    </row>
    <row r="44" spans="1:23">
      <c r="A44" s="175"/>
      <c r="B44" s="686"/>
      <c r="C44" s="616"/>
      <c r="D44" s="616"/>
      <c r="E44" s="616"/>
      <c r="F44" s="616"/>
      <c r="G44" s="616"/>
      <c r="H44" s="616"/>
      <c r="I44" s="616"/>
      <c r="J44" s="616"/>
      <c r="K44" s="616"/>
      <c r="L44" s="617"/>
      <c r="M44" s="175"/>
    </row>
    <row r="45" spans="1:23">
      <c r="A45" s="175"/>
      <c r="B45" s="686"/>
      <c r="C45" s="616"/>
      <c r="D45" s="616"/>
      <c r="E45" s="616"/>
      <c r="F45" s="616"/>
      <c r="G45" s="616"/>
      <c r="H45" s="616"/>
      <c r="I45" s="616"/>
      <c r="J45" s="616"/>
      <c r="K45" s="616"/>
      <c r="L45" s="617"/>
      <c r="M45" s="175"/>
    </row>
    <row r="46" spans="1:23" ht="14.4">
      <c r="A46" s="175"/>
      <c r="B46" s="686"/>
      <c r="C46" s="616"/>
      <c r="D46" s="616"/>
      <c r="E46" s="616"/>
      <c r="F46" s="616"/>
      <c r="G46" s="616"/>
      <c r="H46" s="616"/>
      <c r="I46" s="616"/>
      <c r="J46" s="616"/>
      <c r="K46" s="616"/>
      <c r="L46" s="617"/>
      <c r="M46" s="175"/>
      <c r="W46" s="285" t="s">
        <v>936</v>
      </c>
    </row>
    <row r="47" spans="1:23" ht="14.4">
      <c r="A47" s="175"/>
      <c r="B47" s="686"/>
      <c r="C47" s="616"/>
      <c r="D47" s="616"/>
      <c r="E47" s="616"/>
      <c r="F47" s="616"/>
      <c r="G47" s="616"/>
      <c r="H47" s="616"/>
      <c r="I47" s="616"/>
      <c r="J47" s="616"/>
      <c r="K47" s="616"/>
      <c r="L47" s="617"/>
      <c r="M47" s="175"/>
      <c r="R47" s="285" t="s">
        <v>937</v>
      </c>
    </row>
    <row r="48" spans="1:23">
      <c r="A48" s="175"/>
      <c r="B48" s="686"/>
      <c r="C48" s="616"/>
      <c r="D48" s="616"/>
      <c r="E48" s="616"/>
      <c r="F48" s="616"/>
      <c r="G48" s="616"/>
      <c r="H48" s="616"/>
      <c r="I48" s="616"/>
      <c r="J48" s="616"/>
      <c r="K48" s="616"/>
      <c r="L48" s="617"/>
      <c r="M48" s="175"/>
    </row>
    <row r="49" spans="1:23">
      <c r="A49" s="175"/>
      <c r="B49" s="686"/>
      <c r="C49" s="616"/>
      <c r="D49" s="616"/>
      <c r="E49" s="616"/>
      <c r="F49" s="616"/>
      <c r="G49" s="616"/>
      <c r="H49" s="616"/>
      <c r="I49" s="616"/>
      <c r="J49" s="616"/>
      <c r="K49" s="616"/>
      <c r="L49" s="617"/>
      <c r="M49" s="175"/>
    </row>
    <row r="50" spans="1:23" ht="14.4">
      <c r="A50" s="175"/>
      <c r="B50" s="686"/>
      <c r="C50" s="616"/>
      <c r="D50" s="616"/>
      <c r="E50" s="616"/>
      <c r="F50" s="616"/>
      <c r="G50" s="616"/>
      <c r="H50" s="616"/>
      <c r="I50" s="616"/>
      <c r="J50" s="616"/>
      <c r="K50" s="616"/>
      <c r="L50" s="617"/>
      <c r="M50" s="175"/>
      <c r="R50" s="285" t="s">
        <v>938</v>
      </c>
      <c r="W50" s="284" t="s">
        <v>939</v>
      </c>
    </row>
    <row r="51" spans="1:23">
      <c r="A51" s="175"/>
      <c r="B51" s="686"/>
      <c r="C51" s="616"/>
      <c r="D51" s="616"/>
      <c r="E51" s="616"/>
      <c r="F51" s="616"/>
      <c r="G51" s="616"/>
      <c r="H51" s="616"/>
      <c r="I51" s="616"/>
      <c r="J51" s="616"/>
      <c r="K51" s="616"/>
      <c r="L51" s="617"/>
      <c r="M51" s="175"/>
    </row>
    <row r="52" spans="1:23">
      <c r="A52" s="175"/>
      <c r="B52" s="686"/>
      <c r="C52" s="616"/>
      <c r="D52" s="616"/>
      <c r="E52" s="616"/>
      <c r="F52" s="616"/>
      <c r="G52" s="616"/>
      <c r="H52" s="616"/>
      <c r="I52" s="616"/>
      <c r="J52" s="616"/>
      <c r="K52" s="616"/>
      <c r="L52" s="617"/>
      <c r="M52" s="175"/>
    </row>
    <row r="53" spans="1:23">
      <c r="A53" s="175"/>
      <c r="B53" s="686"/>
      <c r="C53" s="616"/>
      <c r="D53" s="616"/>
      <c r="E53" s="616"/>
      <c r="F53" s="616"/>
      <c r="G53" s="616"/>
      <c r="H53" s="616"/>
      <c r="I53" s="616"/>
      <c r="J53" s="616"/>
      <c r="K53" s="616"/>
      <c r="L53" s="617"/>
      <c r="M53" s="175"/>
    </row>
    <row r="54" spans="1:23">
      <c r="A54" s="175"/>
      <c r="B54" s="686"/>
      <c r="C54" s="616"/>
      <c r="D54" s="616"/>
      <c r="E54" s="616"/>
      <c r="F54" s="616"/>
      <c r="G54" s="616"/>
      <c r="H54" s="616"/>
      <c r="I54" s="616"/>
      <c r="J54" s="616"/>
      <c r="K54" s="616"/>
      <c r="L54" s="617"/>
      <c r="M54" s="175"/>
    </row>
    <row r="55" spans="1:23">
      <c r="A55" s="175"/>
      <c r="B55" s="686"/>
      <c r="C55" s="616"/>
      <c r="D55" s="616"/>
      <c r="E55" s="616"/>
      <c r="F55" s="616"/>
      <c r="G55" s="616"/>
      <c r="H55" s="616"/>
      <c r="I55" s="616"/>
      <c r="J55" s="616"/>
      <c r="K55" s="616"/>
      <c r="L55" s="617"/>
      <c r="M55" s="175"/>
    </row>
    <row r="56" spans="1:23" ht="14.4" thickBot="1">
      <c r="A56" s="175"/>
      <c r="B56" s="687"/>
      <c r="C56" s="688"/>
      <c r="D56" s="688"/>
      <c r="E56" s="688"/>
      <c r="F56" s="688"/>
      <c r="G56" s="688"/>
      <c r="H56" s="688"/>
      <c r="I56" s="688"/>
      <c r="J56" s="688"/>
      <c r="K56" s="688"/>
      <c r="L56" s="689"/>
      <c r="M56" s="175"/>
    </row>
    <row r="57" spans="1:23" ht="14.4" thickBot="1">
      <c r="A57" s="175"/>
      <c r="B57" s="208"/>
      <c r="C57" s="318"/>
      <c r="D57" s="325"/>
      <c r="E57" s="318"/>
      <c r="F57" s="318"/>
      <c r="G57" s="318"/>
      <c r="H57" s="318"/>
      <c r="I57" s="318"/>
      <c r="J57" s="318"/>
      <c r="K57" s="318"/>
      <c r="L57" s="208"/>
      <c r="M57" s="175"/>
    </row>
    <row r="58" spans="1:23" ht="14.4" thickBot="1">
      <c r="A58" s="333"/>
      <c r="B58" s="334"/>
      <c r="C58" s="334"/>
      <c r="D58" s="334"/>
      <c r="E58" s="334"/>
      <c r="F58" s="334"/>
      <c r="G58" s="334"/>
      <c r="H58" s="334"/>
      <c r="I58" s="334"/>
      <c r="J58" s="334"/>
      <c r="K58" s="334"/>
      <c r="L58" s="334"/>
      <c r="M58" s="335"/>
    </row>
    <row r="59" spans="1:23" ht="14.4" thickBot="1">
      <c r="A59" s="223"/>
      <c r="B59" s="177"/>
      <c r="C59" s="178"/>
      <c r="D59" s="178"/>
      <c r="E59" s="178"/>
      <c r="F59" s="178"/>
      <c r="G59" s="178"/>
      <c r="H59" s="178"/>
      <c r="I59" s="178"/>
      <c r="J59" s="178"/>
      <c r="K59" s="178"/>
      <c r="L59" s="179"/>
      <c r="M59" s="233"/>
    </row>
    <row r="60" spans="1:23">
      <c r="A60" s="223"/>
      <c r="B60" s="180"/>
      <c r="C60" s="211"/>
      <c r="D60" s="212"/>
      <c r="E60" s="212"/>
      <c r="F60" s="657" t="s">
        <v>181</v>
      </c>
      <c r="G60" s="658"/>
      <c r="H60" s="658"/>
      <c r="I60" s="659"/>
      <c r="J60" s="212"/>
      <c r="K60" s="213"/>
      <c r="L60" s="214"/>
      <c r="M60" s="233"/>
    </row>
    <row r="61" spans="1:23" ht="14.25" customHeight="1">
      <c r="A61" s="223"/>
      <c r="B61" s="180"/>
      <c r="C61" s="215"/>
      <c r="D61" s="188"/>
      <c r="E61" s="257"/>
      <c r="F61" s="660"/>
      <c r="G61" s="661"/>
      <c r="H61" s="661"/>
      <c r="I61" s="662"/>
      <c r="J61" s="188"/>
      <c r="K61" s="214"/>
      <c r="L61" s="214"/>
      <c r="M61" s="233"/>
    </row>
    <row r="62" spans="1:23" ht="14.25" customHeight="1">
      <c r="A62" s="223"/>
      <c r="B62" s="180"/>
      <c r="C62" s="215"/>
      <c r="D62" s="188"/>
      <c r="E62" s="257"/>
      <c r="F62" s="660"/>
      <c r="G62" s="661"/>
      <c r="H62" s="661"/>
      <c r="I62" s="662"/>
      <c r="J62" s="188"/>
      <c r="K62" s="214"/>
      <c r="L62" s="214"/>
      <c r="M62" s="233"/>
    </row>
    <row r="63" spans="1:23" ht="21.6" thickBot="1">
      <c r="A63" s="223"/>
      <c r="B63" s="180"/>
      <c r="C63" s="216"/>
      <c r="D63" s="336"/>
      <c r="E63" s="217"/>
      <c r="F63" s="663"/>
      <c r="G63" s="664"/>
      <c r="H63" s="664"/>
      <c r="I63" s="665"/>
      <c r="J63" s="217"/>
      <c r="K63" s="218"/>
      <c r="L63" s="214"/>
      <c r="M63" s="233"/>
    </row>
    <row r="64" spans="1:23" ht="21.6" thickBot="1">
      <c r="A64" s="223"/>
      <c r="B64" s="180"/>
      <c r="C64" s="258"/>
      <c r="D64" s="258"/>
      <c r="E64" s="188"/>
      <c r="F64" s="259"/>
      <c r="G64" s="260" t="s">
        <v>180</v>
      </c>
      <c r="H64" s="190" t="str">
        <f>H7</f>
        <v>LB11323</v>
      </c>
      <c r="I64" s="259"/>
      <c r="J64" s="188"/>
      <c r="K64" s="188"/>
      <c r="L64" s="214"/>
      <c r="M64" s="233"/>
    </row>
    <row r="65" spans="1:16" ht="16.2" thickBot="1">
      <c r="A65" s="223"/>
      <c r="B65" s="599" t="s">
        <v>497</v>
      </c>
      <c r="C65" s="600"/>
      <c r="D65" s="600"/>
      <c r="E65" s="600"/>
      <c r="F65" s="600"/>
      <c r="G65" s="600"/>
      <c r="H65" s="600"/>
      <c r="I65" s="600"/>
      <c r="J65" s="600"/>
      <c r="K65" s="600"/>
      <c r="L65" s="601"/>
      <c r="M65" s="233"/>
    </row>
    <row r="66" spans="1:16" ht="14.4" thickBot="1">
      <c r="A66" s="223"/>
      <c r="B66" s="177"/>
      <c r="C66" s="308"/>
      <c r="D66" s="308"/>
      <c r="E66" s="308"/>
      <c r="F66" s="308"/>
      <c r="G66" s="308"/>
      <c r="H66" s="308"/>
      <c r="I66" s="308"/>
      <c r="J66" s="308"/>
      <c r="K66" s="308"/>
      <c r="L66" s="309"/>
      <c r="M66" s="233"/>
    </row>
    <row r="67" spans="1:16">
      <c r="A67" s="223"/>
      <c r="B67" s="180"/>
      <c r="C67" s="618" t="s">
        <v>527</v>
      </c>
      <c r="D67" s="671"/>
      <c r="E67" s="641"/>
      <c r="F67" s="641"/>
      <c r="G67" s="641"/>
      <c r="H67" s="641" t="s">
        <v>1043</v>
      </c>
      <c r="I67" s="641"/>
      <c r="J67" s="641"/>
      <c r="K67" s="619"/>
      <c r="L67" s="324"/>
      <c r="M67" s="233"/>
    </row>
    <row r="68" spans="1:16">
      <c r="A68" s="223"/>
      <c r="B68" s="180"/>
      <c r="C68" s="672"/>
      <c r="D68" s="673"/>
      <c r="E68" s="638"/>
      <c r="F68" s="638"/>
      <c r="G68" s="638"/>
      <c r="H68" s="638"/>
      <c r="I68" s="638"/>
      <c r="J68" s="638"/>
      <c r="K68" s="677"/>
      <c r="L68" s="324"/>
      <c r="M68" s="233"/>
    </row>
    <row r="69" spans="1:16">
      <c r="A69" s="223"/>
      <c r="B69" s="180"/>
      <c r="C69" s="672"/>
      <c r="D69" s="673"/>
      <c r="E69" s="638"/>
      <c r="F69" s="638"/>
      <c r="G69" s="638"/>
      <c r="H69" s="638"/>
      <c r="I69" s="638"/>
      <c r="J69" s="638"/>
      <c r="K69" s="677"/>
      <c r="L69" s="324"/>
      <c r="M69" s="233"/>
    </row>
    <row r="70" spans="1:16" ht="14.4">
      <c r="A70" s="223"/>
      <c r="B70" s="180"/>
      <c r="C70" s="672"/>
      <c r="D70" s="673"/>
      <c r="E70" s="638"/>
      <c r="F70" s="638"/>
      <c r="G70" s="638"/>
      <c r="H70" s="638"/>
      <c r="I70" s="638"/>
      <c r="J70" s="638"/>
      <c r="K70" s="677"/>
      <c r="L70" s="324"/>
      <c r="M70" s="233"/>
      <c r="O70" s="284" t="s">
        <v>940</v>
      </c>
      <c r="P70" s="284" t="s">
        <v>941</v>
      </c>
    </row>
    <row r="71" spans="1:16">
      <c r="A71" s="223"/>
      <c r="B71" s="180"/>
      <c r="C71" s="672"/>
      <c r="D71" s="673"/>
      <c r="E71" s="638"/>
      <c r="F71" s="638"/>
      <c r="G71" s="638"/>
      <c r="H71" s="638"/>
      <c r="I71" s="638"/>
      <c r="J71" s="638"/>
      <c r="K71" s="677"/>
      <c r="L71" s="324"/>
      <c r="M71" s="233"/>
    </row>
    <row r="72" spans="1:16">
      <c r="A72" s="223"/>
      <c r="B72" s="180"/>
      <c r="C72" s="672"/>
      <c r="D72" s="673"/>
      <c r="E72" s="638"/>
      <c r="F72" s="638"/>
      <c r="G72" s="638"/>
      <c r="H72" s="638"/>
      <c r="I72" s="638"/>
      <c r="J72" s="638"/>
      <c r="K72" s="677"/>
      <c r="L72" s="324"/>
      <c r="M72" s="233"/>
    </row>
    <row r="73" spans="1:16">
      <c r="A73" s="223"/>
      <c r="B73" s="180"/>
      <c r="C73" s="672"/>
      <c r="D73" s="673"/>
      <c r="E73" s="638"/>
      <c r="F73" s="638"/>
      <c r="G73" s="638"/>
      <c r="H73" s="638"/>
      <c r="I73" s="638"/>
      <c r="J73" s="638"/>
      <c r="K73" s="677"/>
      <c r="L73" s="324"/>
      <c r="M73" s="233"/>
    </row>
    <row r="74" spans="1:16" ht="14.4">
      <c r="A74" s="223"/>
      <c r="B74" s="180"/>
      <c r="C74" s="672"/>
      <c r="D74" s="673"/>
      <c r="E74" s="638"/>
      <c r="F74" s="638"/>
      <c r="G74" s="638"/>
      <c r="H74" s="638"/>
      <c r="I74" s="638"/>
      <c r="J74" s="638"/>
      <c r="K74" s="677"/>
      <c r="L74" s="324"/>
      <c r="M74" s="233"/>
      <c r="O74" s="284" t="s">
        <v>943</v>
      </c>
      <c r="P74" s="284" t="s">
        <v>942</v>
      </c>
    </row>
    <row r="75" spans="1:16">
      <c r="A75" s="223"/>
      <c r="B75" s="180"/>
      <c r="C75" s="672"/>
      <c r="D75" s="673"/>
      <c r="E75" s="638"/>
      <c r="F75" s="638"/>
      <c r="G75" s="638"/>
      <c r="H75" s="638"/>
      <c r="I75" s="638"/>
      <c r="J75" s="638"/>
      <c r="K75" s="677"/>
      <c r="L75" s="324"/>
      <c r="M75" s="233"/>
    </row>
    <row r="76" spans="1:16">
      <c r="A76" s="223"/>
      <c r="B76" s="180"/>
      <c r="C76" s="672"/>
      <c r="D76" s="673"/>
      <c r="E76" s="638"/>
      <c r="F76" s="638"/>
      <c r="G76" s="638"/>
      <c r="H76" s="638"/>
      <c r="I76" s="638"/>
      <c r="J76" s="638"/>
      <c r="K76" s="677"/>
      <c r="L76" s="324"/>
      <c r="M76" s="233"/>
    </row>
    <row r="77" spans="1:16">
      <c r="A77" s="223"/>
      <c r="B77" s="180"/>
      <c r="C77" s="672"/>
      <c r="D77" s="673"/>
      <c r="E77" s="638"/>
      <c r="F77" s="638"/>
      <c r="G77" s="638"/>
      <c r="H77" s="638"/>
      <c r="I77" s="638"/>
      <c r="J77" s="638"/>
      <c r="K77" s="677"/>
      <c r="L77" s="324"/>
      <c r="M77" s="233"/>
    </row>
    <row r="78" spans="1:16">
      <c r="A78" s="223"/>
      <c r="B78" s="180"/>
      <c r="C78" s="672"/>
      <c r="D78" s="673"/>
      <c r="E78" s="638"/>
      <c r="F78" s="638"/>
      <c r="G78" s="638"/>
      <c r="H78" s="638"/>
      <c r="I78" s="638"/>
      <c r="J78" s="638"/>
      <c r="K78" s="677"/>
      <c r="L78" s="324"/>
      <c r="M78" s="233"/>
    </row>
    <row r="79" spans="1:16">
      <c r="A79" s="223"/>
      <c r="B79" s="180"/>
      <c r="C79" s="672"/>
      <c r="D79" s="673"/>
      <c r="E79" s="638"/>
      <c r="F79" s="638"/>
      <c r="G79" s="638"/>
      <c r="H79" s="638"/>
      <c r="I79" s="638"/>
      <c r="J79" s="638"/>
      <c r="K79" s="677"/>
      <c r="L79" s="324"/>
      <c r="M79" s="233"/>
    </row>
    <row r="80" spans="1:16">
      <c r="A80" s="223"/>
      <c r="B80" s="180"/>
      <c r="C80" s="672"/>
      <c r="D80" s="673"/>
      <c r="E80" s="638"/>
      <c r="F80" s="638"/>
      <c r="G80" s="638"/>
      <c r="H80" s="638"/>
      <c r="I80" s="638"/>
      <c r="J80" s="638"/>
      <c r="K80" s="677"/>
      <c r="L80" s="324"/>
      <c r="M80" s="233"/>
    </row>
    <row r="81" spans="1:16">
      <c r="A81" s="223"/>
      <c r="B81" s="180"/>
      <c r="C81" s="672"/>
      <c r="D81" s="673"/>
      <c r="E81" s="638"/>
      <c r="F81" s="638"/>
      <c r="G81" s="638"/>
      <c r="H81" s="638"/>
      <c r="I81" s="638"/>
      <c r="J81" s="638"/>
      <c r="K81" s="677"/>
      <c r="L81" s="324"/>
      <c r="M81" s="233"/>
    </row>
    <row r="82" spans="1:16">
      <c r="A82" s="223"/>
      <c r="B82" s="180"/>
      <c r="C82" s="672"/>
      <c r="D82" s="673"/>
      <c r="E82" s="638"/>
      <c r="F82" s="638"/>
      <c r="G82" s="638"/>
      <c r="H82" s="638"/>
      <c r="I82" s="638"/>
      <c r="J82" s="638"/>
      <c r="K82" s="677"/>
      <c r="L82" s="324"/>
      <c r="M82" s="233"/>
    </row>
    <row r="83" spans="1:16">
      <c r="A83" s="223"/>
      <c r="B83" s="180"/>
      <c r="C83" s="672"/>
      <c r="D83" s="673"/>
      <c r="E83" s="638"/>
      <c r="F83" s="638"/>
      <c r="G83" s="638"/>
      <c r="H83" s="638"/>
      <c r="I83" s="638"/>
      <c r="J83" s="638"/>
      <c r="K83" s="677"/>
      <c r="L83" s="324"/>
      <c r="M83" s="233"/>
    </row>
    <row r="84" spans="1:16" ht="14.4" thickBot="1">
      <c r="A84" s="223"/>
      <c r="B84" s="180"/>
      <c r="C84" s="674"/>
      <c r="D84" s="675"/>
      <c r="E84" s="676"/>
      <c r="F84" s="676"/>
      <c r="G84" s="676"/>
      <c r="H84" s="676"/>
      <c r="I84" s="676"/>
      <c r="J84" s="676"/>
      <c r="K84" s="678"/>
      <c r="L84" s="324"/>
      <c r="M84" s="233"/>
    </row>
    <row r="85" spans="1:16" ht="14.4" thickBot="1">
      <c r="A85" s="223"/>
      <c r="B85" s="180"/>
      <c r="C85" s="651" t="s">
        <v>514</v>
      </c>
      <c r="D85" s="652"/>
      <c r="E85" s="649"/>
      <c r="F85" s="649"/>
      <c r="G85" s="649"/>
      <c r="H85" s="649" t="s">
        <v>515</v>
      </c>
      <c r="I85" s="649"/>
      <c r="J85" s="649"/>
      <c r="K85" s="650"/>
      <c r="L85" s="324"/>
      <c r="M85" s="233"/>
    </row>
    <row r="86" spans="1:16">
      <c r="A86" s="223"/>
      <c r="B86" s="180"/>
      <c r="C86" s="618" t="s">
        <v>527</v>
      </c>
      <c r="D86" s="671"/>
      <c r="E86" s="641"/>
      <c r="F86" s="641"/>
      <c r="G86" s="641"/>
      <c r="H86" s="641" t="s">
        <v>1043</v>
      </c>
      <c r="I86" s="641"/>
      <c r="J86" s="641"/>
      <c r="K86" s="619"/>
      <c r="L86" s="324"/>
      <c r="M86" s="233"/>
    </row>
    <row r="87" spans="1:16">
      <c r="A87" s="223"/>
      <c r="B87" s="180"/>
      <c r="C87" s="672"/>
      <c r="D87" s="673"/>
      <c r="E87" s="638"/>
      <c r="F87" s="638"/>
      <c r="G87" s="638"/>
      <c r="H87" s="638"/>
      <c r="I87" s="638"/>
      <c r="J87" s="638"/>
      <c r="K87" s="677"/>
      <c r="L87" s="324"/>
      <c r="M87" s="233"/>
    </row>
    <row r="88" spans="1:16">
      <c r="A88" s="223"/>
      <c r="B88" s="180"/>
      <c r="C88" s="672"/>
      <c r="D88" s="673"/>
      <c r="E88" s="638"/>
      <c r="F88" s="638"/>
      <c r="G88" s="638"/>
      <c r="H88" s="638"/>
      <c r="I88" s="638"/>
      <c r="J88" s="638"/>
      <c r="K88" s="677"/>
      <c r="L88" s="324"/>
      <c r="M88" s="233"/>
    </row>
    <row r="89" spans="1:16">
      <c r="A89" s="223"/>
      <c r="B89" s="180"/>
      <c r="C89" s="672"/>
      <c r="D89" s="673"/>
      <c r="E89" s="638"/>
      <c r="F89" s="638"/>
      <c r="G89" s="638"/>
      <c r="H89" s="638"/>
      <c r="I89" s="638"/>
      <c r="J89" s="638"/>
      <c r="K89" s="677"/>
      <c r="L89" s="324"/>
      <c r="M89" s="233"/>
    </row>
    <row r="90" spans="1:16" ht="14.4">
      <c r="A90" s="223"/>
      <c r="B90" s="180"/>
      <c r="C90" s="672"/>
      <c r="D90" s="673"/>
      <c r="E90" s="638"/>
      <c r="F90" s="638"/>
      <c r="G90" s="638"/>
      <c r="H90" s="638"/>
      <c r="I90" s="638"/>
      <c r="J90" s="638"/>
      <c r="K90" s="677"/>
      <c r="L90" s="324"/>
      <c r="M90" s="233"/>
      <c r="O90" s="284" t="s">
        <v>944</v>
      </c>
      <c r="P90" s="284" t="s">
        <v>946</v>
      </c>
    </row>
    <row r="91" spans="1:16">
      <c r="A91" s="223"/>
      <c r="B91" s="180"/>
      <c r="C91" s="672"/>
      <c r="D91" s="673"/>
      <c r="E91" s="638"/>
      <c r="F91" s="638"/>
      <c r="G91" s="638"/>
      <c r="H91" s="638"/>
      <c r="I91" s="638"/>
      <c r="J91" s="638"/>
      <c r="K91" s="677"/>
      <c r="L91" s="324"/>
      <c r="M91" s="233"/>
    </row>
    <row r="92" spans="1:16">
      <c r="A92" s="223"/>
      <c r="B92" s="180"/>
      <c r="C92" s="672"/>
      <c r="D92" s="673"/>
      <c r="E92" s="638"/>
      <c r="F92" s="638"/>
      <c r="G92" s="638"/>
      <c r="H92" s="638"/>
      <c r="I92" s="638"/>
      <c r="J92" s="638"/>
      <c r="K92" s="677"/>
      <c r="L92" s="324"/>
      <c r="M92" s="233"/>
    </row>
    <row r="93" spans="1:16">
      <c r="A93" s="223"/>
      <c r="B93" s="180"/>
      <c r="C93" s="672"/>
      <c r="D93" s="673"/>
      <c r="E93" s="638"/>
      <c r="F93" s="638"/>
      <c r="G93" s="638"/>
      <c r="H93" s="638"/>
      <c r="I93" s="638"/>
      <c r="J93" s="638"/>
      <c r="K93" s="677"/>
      <c r="L93" s="324"/>
      <c r="M93" s="233"/>
    </row>
    <row r="94" spans="1:16" ht="14.4">
      <c r="A94" s="223"/>
      <c r="B94" s="180"/>
      <c r="C94" s="672"/>
      <c r="D94" s="673"/>
      <c r="E94" s="638"/>
      <c r="F94" s="638"/>
      <c r="G94" s="638"/>
      <c r="H94" s="638"/>
      <c r="I94" s="638"/>
      <c r="J94" s="638"/>
      <c r="K94" s="677"/>
      <c r="L94" s="324"/>
      <c r="M94" s="233"/>
      <c r="O94" s="284" t="s">
        <v>945</v>
      </c>
      <c r="P94" s="284" t="s">
        <v>947</v>
      </c>
    </row>
    <row r="95" spans="1:16">
      <c r="A95" s="223"/>
      <c r="B95" s="180"/>
      <c r="C95" s="672"/>
      <c r="D95" s="673"/>
      <c r="E95" s="638"/>
      <c r="F95" s="638"/>
      <c r="G95" s="638"/>
      <c r="H95" s="638"/>
      <c r="I95" s="638"/>
      <c r="J95" s="638"/>
      <c r="K95" s="677"/>
      <c r="L95" s="324"/>
      <c r="M95" s="233"/>
    </row>
    <row r="96" spans="1:16">
      <c r="A96" s="223"/>
      <c r="B96" s="180"/>
      <c r="C96" s="672"/>
      <c r="D96" s="673"/>
      <c r="E96" s="638"/>
      <c r="F96" s="638"/>
      <c r="G96" s="638"/>
      <c r="H96" s="638"/>
      <c r="I96" s="638"/>
      <c r="J96" s="638"/>
      <c r="K96" s="677"/>
      <c r="L96" s="324"/>
      <c r="M96" s="233"/>
    </row>
    <row r="97" spans="1:23">
      <c r="A97" s="223"/>
      <c r="B97" s="180"/>
      <c r="C97" s="672"/>
      <c r="D97" s="673"/>
      <c r="E97" s="638"/>
      <c r="F97" s="638"/>
      <c r="G97" s="638"/>
      <c r="H97" s="638"/>
      <c r="I97" s="638"/>
      <c r="J97" s="638"/>
      <c r="K97" s="677"/>
      <c r="L97" s="324"/>
      <c r="M97" s="233"/>
    </row>
    <row r="98" spans="1:23">
      <c r="A98" s="223"/>
      <c r="B98" s="180"/>
      <c r="C98" s="672"/>
      <c r="D98" s="673"/>
      <c r="E98" s="638"/>
      <c r="F98" s="638"/>
      <c r="G98" s="638"/>
      <c r="H98" s="638"/>
      <c r="I98" s="638"/>
      <c r="J98" s="638"/>
      <c r="K98" s="677"/>
      <c r="L98" s="324"/>
      <c r="M98" s="233"/>
    </row>
    <row r="99" spans="1:23">
      <c r="A99" s="223"/>
      <c r="B99" s="180"/>
      <c r="C99" s="672"/>
      <c r="D99" s="673"/>
      <c r="E99" s="638"/>
      <c r="F99" s="638"/>
      <c r="G99" s="638"/>
      <c r="H99" s="638"/>
      <c r="I99" s="638"/>
      <c r="J99" s="638"/>
      <c r="K99" s="677"/>
      <c r="L99" s="324"/>
      <c r="M99" s="233"/>
    </row>
    <row r="100" spans="1:23">
      <c r="A100" s="223"/>
      <c r="B100" s="180"/>
      <c r="C100" s="672"/>
      <c r="D100" s="673"/>
      <c r="E100" s="638"/>
      <c r="F100" s="638"/>
      <c r="G100" s="638"/>
      <c r="H100" s="638"/>
      <c r="I100" s="638"/>
      <c r="J100" s="638"/>
      <c r="K100" s="677"/>
      <c r="L100" s="324"/>
      <c r="M100" s="233"/>
    </row>
    <row r="101" spans="1:23">
      <c r="A101" s="223"/>
      <c r="B101" s="180"/>
      <c r="C101" s="672"/>
      <c r="D101" s="673"/>
      <c r="E101" s="638"/>
      <c r="F101" s="638"/>
      <c r="G101" s="638"/>
      <c r="H101" s="638"/>
      <c r="I101" s="638"/>
      <c r="J101" s="638"/>
      <c r="K101" s="677"/>
      <c r="L101" s="324"/>
      <c r="M101" s="233"/>
    </row>
    <row r="102" spans="1:23">
      <c r="A102" s="223"/>
      <c r="B102" s="180"/>
      <c r="C102" s="672"/>
      <c r="D102" s="673"/>
      <c r="E102" s="638"/>
      <c r="F102" s="638"/>
      <c r="G102" s="638"/>
      <c r="H102" s="638"/>
      <c r="I102" s="638"/>
      <c r="J102" s="638"/>
      <c r="K102" s="677"/>
      <c r="L102" s="324"/>
      <c r="M102" s="233"/>
    </row>
    <row r="103" spans="1:23" ht="14.4" thickBot="1">
      <c r="A103" s="223"/>
      <c r="B103" s="180"/>
      <c r="C103" s="674"/>
      <c r="D103" s="675"/>
      <c r="E103" s="676"/>
      <c r="F103" s="676"/>
      <c r="G103" s="676"/>
      <c r="H103" s="676"/>
      <c r="I103" s="676"/>
      <c r="J103" s="676"/>
      <c r="K103" s="678"/>
      <c r="L103" s="324"/>
      <c r="M103" s="233"/>
    </row>
    <row r="104" spans="1:23" ht="14.4" thickBot="1">
      <c r="A104" s="223"/>
      <c r="B104" s="180"/>
      <c r="C104" s="651" t="s">
        <v>516</v>
      </c>
      <c r="D104" s="652"/>
      <c r="E104" s="649"/>
      <c r="F104" s="649"/>
      <c r="G104" s="649"/>
      <c r="H104" s="649" t="s">
        <v>517</v>
      </c>
      <c r="I104" s="649"/>
      <c r="J104" s="649"/>
      <c r="K104" s="650"/>
      <c r="L104" s="324"/>
      <c r="M104" s="233"/>
    </row>
    <row r="105" spans="1:23" ht="14.4" thickBot="1">
      <c r="A105" s="223"/>
      <c r="B105" s="180"/>
      <c r="C105" s="323"/>
      <c r="D105" s="323"/>
      <c r="E105" s="323"/>
      <c r="F105" s="323"/>
      <c r="G105" s="323"/>
      <c r="H105" s="323"/>
      <c r="I105" s="323"/>
      <c r="J105" s="323"/>
      <c r="K105" s="323"/>
      <c r="L105" s="324"/>
      <c r="M105" s="233"/>
    </row>
    <row r="106" spans="1:23" ht="14.25" customHeight="1">
      <c r="A106" s="223"/>
      <c r="B106" s="180"/>
      <c r="C106" s="639" t="s">
        <v>499</v>
      </c>
      <c r="D106" s="640"/>
      <c r="E106" s="640"/>
      <c r="F106" s="332"/>
      <c r="G106" s="643" t="s">
        <v>500</v>
      </c>
      <c r="H106" s="643"/>
      <c r="I106" s="643"/>
      <c r="J106" s="653"/>
      <c r="K106" s="654"/>
      <c r="L106" s="324"/>
      <c r="M106" s="233"/>
      <c r="O106" s="639" t="s">
        <v>499</v>
      </c>
      <c r="P106" s="640"/>
      <c r="Q106" s="640"/>
      <c r="R106" s="332" t="s">
        <v>948</v>
      </c>
      <c r="S106" s="643" t="s">
        <v>500</v>
      </c>
      <c r="T106" s="643"/>
      <c r="U106" s="643"/>
      <c r="V106" s="500" t="s">
        <v>956</v>
      </c>
      <c r="W106" s="499"/>
    </row>
    <row r="107" spans="1:23" ht="14.25" customHeight="1">
      <c r="A107" s="223"/>
      <c r="B107" s="180"/>
      <c r="C107" s="645" t="s">
        <v>502</v>
      </c>
      <c r="D107" s="647"/>
      <c r="E107" s="647"/>
      <c r="F107" s="339"/>
      <c r="G107" s="644" t="s">
        <v>503</v>
      </c>
      <c r="H107" s="644"/>
      <c r="I107" s="644"/>
      <c r="J107" s="655"/>
      <c r="K107" s="656"/>
      <c r="L107" s="324"/>
      <c r="M107" s="233"/>
      <c r="O107" s="645" t="s">
        <v>502</v>
      </c>
      <c r="P107" s="647"/>
      <c r="Q107" s="647"/>
      <c r="R107" s="339" t="s">
        <v>949</v>
      </c>
      <c r="S107" s="644" t="s">
        <v>503</v>
      </c>
      <c r="T107" s="644"/>
      <c r="U107" s="644"/>
      <c r="V107" s="496" t="s">
        <v>957</v>
      </c>
      <c r="W107" s="497"/>
    </row>
    <row r="108" spans="1:23" ht="14.25" customHeight="1">
      <c r="A108" s="223"/>
      <c r="B108" s="223"/>
      <c r="C108" s="645" t="s">
        <v>501</v>
      </c>
      <c r="D108" s="647"/>
      <c r="E108" s="647"/>
      <c r="F108" s="345"/>
      <c r="G108" s="644" t="s">
        <v>504</v>
      </c>
      <c r="H108" s="644"/>
      <c r="I108" s="644"/>
      <c r="J108" s="655"/>
      <c r="K108" s="656"/>
      <c r="L108" s="227"/>
      <c r="M108" s="233"/>
      <c r="O108" s="645" t="s">
        <v>501</v>
      </c>
      <c r="P108" s="647"/>
      <c r="Q108" s="647"/>
      <c r="R108" s="475" t="s">
        <v>950</v>
      </c>
      <c r="S108" s="644" t="s">
        <v>504</v>
      </c>
      <c r="T108" s="644"/>
      <c r="U108" s="644"/>
      <c r="V108" s="496" t="s">
        <v>958</v>
      </c>
      <c r="W108" s="497"/>
    </row>
    <row r="109" spans="1:23" ht="23.25" customHeight="1">
      <c r="A109" s="223"/>
      <c r="B109" s="223"/>
      <c r="C109" s="645" t="s">
        <v>490</v>
      </c>
      <c r="D109" s="647"/>
      <c r="E109" s="647"/>
      <c r="F109" s="344"/>
      <c r="G109" s="644" t="s">
        <v>491</v>
      </c>
      <c r="H109" s="644"/>
      <c r="I109" s="644"/>
      <c r="J109" s="655"/>
      <c r="K109" s="656"/>
      <c r="L109" s="227"/>
      <c r="M109" s="233"/>
      <c r="O109" s="645" t="s">
        <v>490</v>
      </c>
      <c r="P109" s="647"/>
      <c r="Q109" s="647"/>
      <c r="R109" s="479" t="s">
        <v>951</v>
      </c>
      <c r="S109" s="644" t="s">
        <v>491</v>
      </c>
      <c r="T109" s="644"/>
      <c r="U109" s="644"/>
      <c r="V109" s="496" t="s">
        <v>959</v>
      </c>
      <c r="W109" s="497"/>
    </row>
    <row r="110" spans="1:23">
      <c r="A110" s="223"/>
      <c r="B110" s="223"/>
      <c r="C110" s="645" t="s">
        <v>508</v>
      </c>
      <c r="D110" s="647"/>
      <c r="E110" s="647"/>
      <c r="F110" s="345"/>
      <c r="G110" s="644" t="s">
        <v>505</v>
      </c>
      <c r="H110" s="644"/>
      <c r="I110" s="644"/>
      <c r="J110" s="655"/>
      <c r="K110" s="656"/>
      <c r="L110" s="227"/>
      <c r="M110" s="233"/>
      <c r="O110" s="645" t="s">
        <v>508</v>
      </c>
      <c r="P110" s="647"/>
      <c r="Q110" s="647"/>
      <c r="R110" s="475" t="s">
        <v>952</v>
      </c>
      <c r="S110" s="644" t="s">
        <v>505</v>
      </c>
      <c r="T110" s="644"/>
      <c r="U110" s="644"/>
      <c r="V110" s="496" t="s">
        <v>960</v>
      </c>
      <c r="W110" s="497"/>
    </row>
    <row r="111" spans="1:23" ht="14.25" customHeight="1">
      <c r="A111" s="223"/>
      <c r="B111" s="223"/>
      <c r="C111" s="645" t="s">
        <v>510</v>
      </c>
      <c r="D111" s="647"/>
      <c r="E111" s="647"/>
      <c r="F111" s="345"/>
      <c r="G111" s="644" t="s">
        <v>506</v>
      </c>
      <c r="H111" s="644"/>
      <c r="I111" s="644"/>
      <c r="J111" s="655"/>
      <c r="K111" s="656"/>
      <c r="L111" s="227"/>
      <c r="M111" s="233"/>
      <c r="O111" s="645" t="s">
        <v>510</v>
      </c>
      <c r="P111" s="647"/>
      <c r="Q111" s="647"/>
      <c r="R111" s="475" t="s">
        <v>953</v>
      </c>
      <c r="S111" s="644" t="s">
        <v>506</v>
      </c>
      <c r="T111" s="644"/>
      <c r="U111" s="644"/>
      <c r="V111" s="496" t="s">
        <v>961</v>
      </c>
      <c r="W111" s="497"/>
    </row>
    <row r="112" spans="1:23" ht="15" customHeight="1">
      <c r="A112" s="223"/>
      <c r="B112" s="223"/>
      <c r="C112" s="645" t="s">
        <v>509</v>
      </c>
      <c r="D112" s="647"/>
      <c r="E112" s="647"/>
      <c r="F112" s="345"/>
      <c r="G112" s="644" t="s">
        <v>507</v>
      </c>
      <c r="H112" s="644"/>
      <c r="I112" s="644"/>
      <c r="J112" s="655"/>
      <c r="K112" s="656"/>
      <c r="L112" s="227"/>
      <c r="M112" s="233"/>
      <c r="O112" s="645" t="s">
        <v>509</v>
      </c>
      <c r="P112" s="647"/>
      <c r="Q112" s="647"/>
      <c r="R112" s="475" t="s">
        <v>954</v>
      </c>
      <c r="S112" s="644" t="s">
        <v>507</v>
      </c>
      <c r="T112" s="644"/>
      <c r="U112" s="644"/>
      <c r="V112" s="501" t="s">
        <v>962</v>
      </c>
      <c r="W112" s="498"/>
    </row>
    <row r="113" spans="1:23" ht="14.4" thickBot="1">
      <c r="A113" s="223"/>
      <c r="B113" s="223"/>
      <c r="C113" s="691" t="s">
        <v>923</v>
      </c>
      <c r="D113" s="692"/>
      <c r="E113" s="681"/>
      <c r="F113" s="495"/>
      <c r="G113" s="693"/>
      <c r="H113" s="694"/>
      <c r="I113" s="695"/>
      <c r="J113" s="696"/>
      <c r="K113" s="697"/>
      <c r="L113" s="227"/>
      <c r="M113" s="233"/>
      <c r="O113" s="691" t="s">
        <v>923</v>
      </c>
      <c r="P113" s="692"/>
      <c r="Q113" s="681"/>
      <c r="R113" s="494" t="s">
        <v>955</v>
      </c>
      <c r="S113" s="693"/>
      <c r="T113" s="694"/>
      <c r="U113" s="695"/>
      <c r="V113" s="696"/>
      <c r="W113" s="697"/>
    </row>
    <row r="114" spans="1:23" ht="14.4" thickBot="1">
      <c r="A114" s="223"/>
      <c r="B114" s="239"/>
      <c r="C114" s="205"/>
      <c r="D114" s="205"/>
      <c r="E114" s="205"/>
      <c r="F114" s="205"/>
      <c r="G114" s="205"/>
      <c r="H114" s="205"/>
      <c r="I114" s="205"/>
      <c r="J114" s="205"/>
      <c r="K114" s="205"/>
      <c r="L114" s="240"/>
      <c r="M114" s="233"/>
    </row>
    <row r="115" spans="1:23" ht="15" thickBot="1">
      <c r="A115" s="239"/>
      <c r="B115" s="205"/>
      <c r="C115" s="205"/>
      <c r="D115" s="205"/>
      <c r="E115" s="205"/>
      <c r="F115" s="205"/>
      <c r="G115" s="205"/>
      <c r="H115" s="205"/>
      <c r="I115" s="205"/>
      <c r="J115" s="205"/>
      <c r="K115" s="205"/>
      <c r="L115" s="205"/>
      <c r="M115" s="240"/>
      <c r="R115" s="284" t="s">
        <v>994</v>
      </c>
      <c r="S115" s="176" t="s">
        <v>995</v>
      </c>
    </row>
    <row r="116" spans="1:23" ht="14.4" thickBot="1">
      <c r="A116" s="175"/>
      <c r="B116" s="175"/>
      <c r="C116" s="175"/>
      <c r="D116" s="175"/>
      <c r="E116" s="175"/>
      <c r="F116" s="175"/>
      <c r="G116" s="175"/>
      <c r="H116" s="175"/>
      <c r="I116" s="175"/>
      <c r="J116" s="175"/>
      <c r="K116" s="175"/>
      <c r="L116" s="175"/>
      <c r="M116" s="175"/>
    </row>
    <row r="117" spans="1:23" ht="14.4" thickBot="1">
      <c r="A117" s="175"/>
      <c r="B117" s="177"/>
      <c r="C117" s="178"/>
      <c r="D117" s="178"/>
      <c r="E117" s="178"/>
      <c r="F117" s="178"/>
      <c r="G117" s="178"/>
      <c r="H117" s="178"/>
      <c r="I117" s="178"/>
      <c r="J117" s="178"/>
      <c r="K117" s="178"/>
      <c r="L117" s="179"/>
      <c r="M117" s="175"/>
    </row>
    <row r="118" spans="1:23">
      <c r="A118" s="175"/>
      <c r="B118" s="180"/>
      <c r="C118" s="211"/>
      <c r="D118" s="212"/>
      <c r="E118" s="212"/>
      <c r="F118" s="657" t="s">
        <v>181</v>
      </c>
      <c r="G118" s="658"/>
      <c r="H118" s="658"/>
      <c r="I118" s="659"/>
      <c r="J118" s="212"/>
      <c r="K118" s="213"/>
      <c r="L118" s="214"/>
      <c r="M118" s="175"/>
    </row>
    <row r="119" spans="1:23" ht="17.399999999999999">
      <c r="A119" s="175"/>
      <c r="B119" s="180"/>
      <c r="C119" s="215"/>
      <c r="D119" s="188"/>
      <c r="E119" s="257"/>
      <c r="F119" s="660"/>
      <c r="G119" s="661"/>
      <c r="H119" s="661"/>
      <c r="I119" s="662"/>
      <c r="J119" s="188"/>
      <c r="K119" s="214"/>
      <c r="L119" s="214"/>
      <c r="M119" s="175"/>
    </row>
    <row r="120" spans="1:23" ht="17.399999999999999">
      <c r="A120" s="175"/>
      <c r="B120" s="180"/>
      <c r="C120" s="215"/>
      <c r="D120" s="188"/>
      <c r="E120" s="257"/>
      <c r="F120" s="660"/>
      <c r="G120" s="661"/>
      <c r="H120" s="661"/>
      <c r="I120" s="662"/>
      <c r="J120" s="188"/>
      <c r="K120" s="214"/>
      <c r="L120" s="214"/>
      <c r="M120" s="175"/>
    </row>
    <row r="121" spans="1:23" ht="21.6" thickBot="1">
      <c r="A121" s="175"/>
      <c r="B121" s="180"/>
      <c r="C121" s="216"/>
      <c r="D121" s="336"/>
      <c r="E121" s="217"/>
      <c r="F121" s="663"/>
      <c r="G121" s="664"/>
      <c r="H121" s="664"/>
      <c r="I121" s="665"/>
      <c r="J121" s="217"/>
      <c r="K121" s="218"/>
      <c r="L121" s="214"/>
      <c r="M121" s="175"/>
    </row>
    <row r="122" spans="1:23" ht="21.6" thickBot="1">
      <c r="A122" s="175"/>
      <c r="B122" s="180"/>
      <c r="C122" s="258"/>
      <c r="D122" s="258"/>
      <c r="E122" s="188"/>
      <c r="F122" s="259"/>
      <c r="G122" s="260" t="s">
        <v>180</v>
      </c>
      <c r="H122" s="190" t="str">
        <f>H64</f>
        <v>LB11323</v>
      </c>
      <c r="I122" s="259"/>
      <c r="J122" s="188"/>
      <c r="K122" s="188"/>
      <c r="L122" s="214"/>
      <c r="M122" s="175"/>
    </row>
    <row r="123" spans="1:23" ht="16.2" thickBot="1">
      <c r="A123" s="175"/>
      <c r="B123" s="599" t="s">
        <v>518</v>
      </c>
      <c r="C123" s="600"/>
      <c r="D123" s="600"/>
      <c r="E123" s="600"/>
      <c r="F123" s="600"/>
      <c r="G123" s="600"/>
      <c r="H123" s="600"/>
      <c r="I123" s="600"/>
      <c r="J123" s="600"/>
      <c r="K123" s="600"/>
      <c r="L123" s="601"/>
      <c r="M123" s="175"/>
    </row>
    <row r="124" spans="1:23">
      <c r="A124" s="175"/>
      <c r="B124" s="177"/>
      <c r="C124" s="308"/>
      <c r="D124" s="308"/>
      <c r="E124" s="308"/>
      <c r="F124" s="308"/>
      <c r="G124" s="308"/>
      <c r="H124" s="308"/>
      <c r="I124" s="308"/>
      <c r="J124" s="308"/>
      <c r="K124" s="308"/>
      <c r="L124" s="309"/>
      <c r="M124" s="175"/>
    </row>
    <row r="125" spans="1:23">
      <c r="A125" s="175"/>
      <c r="B125" s="180"/>
      <c r="C125" s="241"/>
      <c r="D125" s="241"/>
      <c r="E125" s="241"/>
      <c r="F125" s="241"/>
      <c r="G125" s="241"/>
      <c r="H125" s="241"/>
      <c r="I125" s="241"/>
      <c r="J125" s="241"/>
      <c r="K125" s="241"/>
      <c r="L125" s="324"/>
      <c r="M125" s="175"/>
    </row>
    <row r="126" spans="1:23">
      <c r="A126" s="175"/>
      <c r="B126" s="180"/>
      <c r="C126" s="241"/>
      <c r="D126" s="241"/>
      <c r="E126" s="241"/>
      <c r="F126" s="241"/>
      <c r="G126" s="241"/>
      <c r="H126" s="241"/>
      <c r="I126" s="241"/>
      <c r="J126" s="241"/>
      <c r="K126" s="241"/>
      <c r="L126" s="324"/>
      <c r="M126" s="175"/>
    </row>
    <row r="127" spans="1:23">
      <c r="A127" s="175"/>
      <c r="B127" s="180"/>
      <c r="C127" s="241"/>
      <c r="D127" s="241"/>
      <c r="E127" s="241"/>
      <c r="F127" s="241"/>
      <c r="G127" s="241"/>
      <c r="H127" s="241"/>
      <c r="I127" s="241"/>
      <c r="J127" s="241"/>
      <c r="K127" s="241"/>
      <c r="L127" s="324"/>
      <c r="M127" s="175"/>
    </row>
    <row r="128" spans="1:23">
      <c r="A128" s="175"/>
      <c r="B128" s="180"/>
      <c r="C128" s="241"/>
      <c r="D128" s="241"/>
      <c r="E128" s="241"/>
      <c r="F128" s="241"/>
      <c r="G128" s="241"/>
      <c r="H128" s="241"/>
      <c r="I128" s="241"/>
      <c r="J128" s="241"/>
      <c r="K128" s="241"/>
      <c r="L128" s="324"/>
      <c r="M128" s="175"/>
    </row>
    <row r="129" spans="1:20">
      <c r="A129" s="175"/>
      <c r="B129" s="180"/>
      <c r="C129" s="241"/>
      <c r="D129" s="241"/>
      <c r="E129" s="241"/>
      <c r="F129" s="241"/>
      <c r="G129" s="241"/>
      <c r="H129" s="241"/>
      <c r="I129" s="241"/>
      <c r="J129" s="241"/>
      <c r="K129" s="241"/>
      <c r="L129" s="324"/>
      <c r="M129" s="175"/>
    </row>
    <row r="130" spans="1:20">
      <c r="A130" s="175"/>
      <c r="B130" s="180"/>
      <c r="C130" s="241"/>
      <c r="D130" s="241"/>
      <c r="E130" s="241"/>
      <c r="F130" s="241"/>
      <c r="G130" s="241"/>
      <c r="H130" s="241"/>
      <c r="I130" s="241"/>
      <c r="J130" s="241"/>
      <c r="K130" s="241"/>
      <c r="L130" s="324"/>
      <c r="M130" s="175"/>
    </row>
    <row r="131" spans="1:20">
      <c r="A131" s="175"/>
      <c r="B131" s="180"/>
      <c r="C131" s="241"/>
      <c r="D131" s="241"/>
      <c r="E131" s="241"/>
      <c r="F131" s="241"/>
      <c r="G131" s="241"/>
      <c r="H131" s="241"/>
      <c r="I131" s="241"/>
      <c r="J131" s="241"/>
      <c r="K131" s="241"/>
      <c r="L131" s="324"/>
      <c r="M131" s="175"/>
    </row>
    <row r="132" spans="1:20" ht="14.4">
      <c r="A132" s="175"/>
      <c r="B132" s="180"/>
      <c r="C132" s="241"/>
      <c r="D132" s="241"/>
      <c r="E132" s="241"/>
      <c r="F132" s="241"/>
      <c r="G132" s="241"/>
      <c r="H132" s="241"/>
      <c r="I132" s="241"/>
      <c r="J132" s="241"/>
      <c r="K132" s="241"/>
      <c r="L132" s="324"/>
      <c r="M132" s="175"/>
      <c r="T132" s="284" t="s">
        <v>963</v>
      </c>
    </row>
    <row r="133" spans="1:20">
      <c r="A133" s="175"/>
      <c r="B133" s="180"/>
      <c r="C133" s="241"/>
      <c r="D133" s="241"/>
      <c r="E133" s="241"/>
      <c r="F133" s="241"/>
      <c r="G133" s="241"/>
      <c r="H133" s="241"/>
      <c r="I133" s="241"/>
      <c r="J133" s="241"/>
      <c r="K133" s="241"/>
      <c r="L133" s="324"/>
      <c r="M133" s="175"/>
    </row>
    <row r="134" spans="1:20">
      <c r="A134" s="175"/>
      <c r="B134" s="180"/>
      <c r="C134" s="241"/>
      <c r="D134" s="241"/>
      <c r="E134" s="241"/>
      <c r="F134" s="241"/>
      <c r="G134" s="241"/>
      <c r="H134" s="241"/>
      <c r="I134" s="241"/>
      <c r="J134" s="241"/>
      <c r="K134" s="241"/>
      <c r="L134" s="324"/>
      <c r="M134" s="175"/>
    </row>
    <row r="135" spans="1:20">
      <c r="A135" s="175"/>
      <c r="B135" s="180"/>
      <c r="C135" s="241"/>
      <c r="D135" s="241"/>
      <c r="E135" s="241"/>
      <c r="F135" s="241"/>
      <c r="G135" s="241"/>
      <c r="H135" s="241"/>
      <c r="I135" s="241"/>
      <c r="J135" s="241"/>
      <c r="K135" s="241"/>
      <c r="L135" s="324"/>
      <c r="M135" s="175"/>
    </row>
    <row r="136" spans="1:20">
      <c r="A136" s="175"/>
      <c r="B136" s="180"/>
      <c r="C136" s="241"/>
      <c r="D136" s="241"/>
      <c r="E136" s="241"/>
      <c r="F136" s="241"/>
      <c r="G136" s="241"/>
      <c r="H136" s="241"/>
      <c r="I136" s="241"/>
      <c r="J136" s="241"/>
      <c r="K136" s="241"/>
      <c r="L136" s="324"/>
      <c r="M136" s="175"/>
    </row>
    <row r="137" spans="1:20" ht="14.4">
      <c r="A137" s="175"/>
      <c r="B137" s="180"/>
      <c r="C137" s="241"/>
      <c r="D137" s="241"/>
      <c r="E137" s="241"/>
      <c r="F137" s="241"/>
      <c r="G137" s="241"/>
      <c r="H137" s="241"/>
      <c r="I137" s="241"/>
      <c r="J137" s="241"/>
      <c r="K137" s="241"/>
      <c r="L137" s="324"/>
      <c r="M137" s="175"/>
      <c r="T137" s="284" t="s">
        <v>964</v>
      </c>
    </row>
    <row r="138" spans="1:20">
      <c r="A138" s="175"/>
      <c r="B138" s="180"/>
      <c r="C138" s="241"/>
      <c r="D138" s="241"/>
      <c r="E138" s="241"/>
      <c r="F138" s="241"/>
      <c r="G138" s="241"/>
      <c r="H138" s="241"/>
      <c r="I138" s="241"/>
      <c r="J138" s="241"/>
      <c r="K138" s="241"/>
      <c r="L138" s="324"/>
      <c r="M138" s="175"/>
    </row>
    <row r="139" spans="1:20">
      <c r="A139" s="175"/>
      <c r="B139" s="180"/>
      <c r="C139" s="241"/>
      <c r="D139" s="241"/>
      <c r="E139" s="241"/>
      <c r="F139" s="241"/>
      <c r="G139" s="241"/>
      <c r="H139" s="241"/>
      <c r="I139" s="241"/>
      <c r="J139" s="241"/>
      <c r="K139" s="241"/>
      <c r="L139" s="324"/>
      <c r="M139" s="175"/>
    </row>
    <row r="140" spans="1:20">
      <c r="A140" s="175"/>
      <c r="B140" s="180"/>
      <c r="C140" s="241"/>
      <c r="D140" s="241"/>
      <c r="E140" s="241"/>
      <c r="F140" s="241"/>
      <c r="G140" s="241"/>
      <c r="H140" s="241"/>
      <c r="I140" s="241"/>
      <c r="J140" s="241"/>
      <c r="K140" s="241"/>
      <c r="L140" s="324"/>
      <c r="M140" s="175"/>
    </row>
    <row r="141" spans="1:20" ht="14.4">
      <c r="A141" s="175"/>
      <c r="B141" s="180"/>
      <c r="C141" s="241"/>
      <c r="D141" s="241"/>
      <c r="E141" s="241"/>
      <c r="F141" s="241"/>
      <c r="G141" s="241"/>
      <c r="H141" s="241"/>
      <c r="I141" s="241"/>
      <c r="J141" s="241"/>
      <c r="K141" s="241"/>
      <c r="L141" s="324"/>
      <c r="M141" s="175"/>
      <c r="T141" s="284" t="s">
        <v>965</v>
      </c>
    </row>
    <row r="142" spans="1:20">
      <c r="A142" s="175"/>
      <c r="B142" s="180"/>
      <c r="C142" s="241"/>
      <c r="D142" s="241"/>
      <c r="E142" s="241"/>
      <c r="F142" s="241"/>
      <c r="G142" s="241"/>
      <c r="H142" s="241"/>
      <c r="I142" s="241"/>
      <c r="J142" s="241"/>
      <c r="K142" s="241"/>
      <c r="L142" s="324"/>
      <c r="M142" s="175"/>
    </row>
    <row r="143" spans="1:20">
      <c r="A143" s="175"/>
      <c r="B143" s="180"/>
      <c r="C143" s="241"/>
      <c r="D143" s="241"/>
      <c r="E143" s="241"/>
      <c r="F143" s="241"/>
      <c r="G143" s="241"/>
      <c r="H143" s="241"/>
      <c r="I143" s="241"/>
      <c r="J143" s="241"/>
      <c r="K143" s="241"/>
      <c r="L143" s="324"/>
      <c r="M143" s="175"/>
    </row>
    <row r="144" spans="1:20" ht="14.4">
      <c r="A144" s="175"/>
      <c r="B144" s="180"/>
      <c r="C144" s="241"/>
      <c r="D144" s="241"/>
      <c r="E144" s="241"/>
      <c r="F144" s="241"/>
      <c r="G144" s="241"/>
      <c r="H144" s="241"/>
      <c r="I144" s="241"/>
      <c r="J144" s="241"/>
      <c r="K144" s="241"/>
      <c r="L144" s="324"/>
      <c r="M144" s="175"/>
      <c r="T144" s="284" t="s">
        <v>966</v>
      </c>
    </row>
    <row r="145" spans="1:20">
      <c r="A145" s="175"/>
      <c r="B145" s="180"/>
      <c r="C145" s="241"/>
      <c r="D145" s="241"/>
      <c r="E145" s="241"/>
      <c r="F145" s="241"/>
      <c r="G145" s="241"/>
      <c r="H145" s="241"/>
      <c r="I145" s="241"/>
      <c r="J145" s="241"/>
      <c r="K145" s="241"/>
      <c r="L145" s="324"/>
      <c r="M145" s="175"/>
    </row>
    <row r="146" spans="1:20">
      <c r="A146" s="175"/>
      <c r="B146" s="180"/>
      <c r="C146" s="241"/>
      <c r="D146" s="241"/>
      <c r="E146" s="241"/>
      <c r="F146" s="241"/>
      <c r="G146" s="241"/>
      <c r="H146" s="241"/>
      <c r="I146" s="241"/>
      <c r="J146" s="241"/>
      <c r="K146" s="241"/>
      <c r="L146" s="324"/>
      <c r="M146" s="175"/>
    </row>
    <row r="147" spans="1:20" ht="14.4">
      <c r="A147" s="175"/>
      <c r="B147" s="180"/>
      <c r="C147" s="241"/>
      <c r="D147" s="241"/>
      <c r="E147" s="241"/>
      <c r="F147" s="241"/>
      <c r="G147" s="241"/>
      <c r="H147" s="241"/>
      <c r="I147" s="241"/>
      <c r="J147" s="241"/>
      <c r="K147" s="241"/>
      <c r="L147" s="348"/>
      <c r="M147" s="175"/>
      <c r="T147" s="284" t="s">
        <v>967</v>
      </c>
    </row>
    <row r="148" spans="1:20">
      <c r="A148" s="175"/>
      <c r="B148" s="180"/>
      <c r="C148" s="241"/>
      <c r="D148" s="241"/>
      <c r="E148" s="241"/>
      <c r="F148" s="241"/>
      <c r="G148" s="241"/>
      <c r="H148" s="241"/>
      <c r="I148" s="241"/>
      <c r="J148" s="241"/>
      <c r="K148" s="241"/>
      <c r="L148" s="348"/>
      <c r="M148" s="175"/>
    </row>
    <row r="149" spans="1:20">
      <c r="A149" s="175"/>
      <c r="B149" s="180"/>
      <c r="C149" s="241"/>
      <c r="D149" s="241"/>
      <c r="E149" s="241"/>
      <c r="F149" s="241"/>
      <c r="G149" s="241"/>
      <c r="H149" s="241"/>
      <c r="I149" s="241"/>
      <c r="J149" s="241"/>
      <c r="K149" s="241"/>
      <c r="L149" s="348"/>
      <c r="M149" s="175"/>
    </row>
    <row r="150" spans="1:20">
      <c r="A150" s="175"/>
      <c r="B150" s="180"/>
      <c r="C150" s="241"/>
      <c r="D150" s="241"/>
      <c r="E150" s="241"/>
      <c r="F150" s="241"/>
      <c r="G150" s="241"/>
      <c r="H150" s="241"/>
      <c r="I150" s="241"/>
      <c r="J150" s="241"/>
      <c r="K150" s="241"/>
      <c r="L150" s="348"/>
      <c r="M150" s="175"/>
    </row>
    <row r="151" spans="1:20">
      <c r="A151" s="175"/>
      <c r="B151" s="180"/>
      <c r="C151" s="241"/>
      <c r="D151" s="241"/>
      <c r="E151" s="241"/>
      <c r="F151" s="241"/>
      <c r="G151" s="241"/>
      <c r="H151" s="241"/>
      <c r="I151" s="241"/>
      <c r="J151" s="241"/>
      <c r="K151" s="241"/>
      <c r="L151" s="348"/>
      <c r="M151" s="175"/>
    </row>
    <row r="152" spans="1:20">
      <c r="A152" s="175"/>
      <c r="B152" s="180"/>
      <c r="C152" s="241"/>
      <c r="D152" s="241"/>
      <c r="E152" s="241"/>
      <c r="F152" s="241"/>
      <c r="G152" s="241"/>
      <c r="H152" s="241"/>
      <c r="I152" s="241"/>
      <c r="J152" s="241"/>
      <c r="K152" s="241"/>
      <c r="L152" s="348"/>
      <c r="M152" s="175"/>
    </row>
    <row r="153" spans="1:20">
      <c r="A153" s="175"/>
      <c r="B153" s="180"/>
      <c r="C153" s="241"/>
      <c r="D153" s="241"/>
      <c r="E153" s="241"/>
      <c r="F153" s="241"/>
      <c r="G153" s="241"/>
      <c r="H153" s="241"/>
      <c r="I153" s="241"/>
      <c r="J153" s="241"/>
      <c r="K153" s="241"/>
      <c r="L153" s="324"/>
      <c r="M153" s="175"/>
    </row>
    <row r="154" spans="1:20">
      <c r="A154" s="175"/>
      <c r="B154" s="180"/>
      <c r="C154" s="241"/>
      <c r="D154" s="241"/>
      <c r="E154" s="241"/>
      <c r="F154" s="241"/>
      <c r="G154" s="241"/>
      <c r="H154" s="241"/>
      <c r="I154" s="241"/>
      <c r="J154" s="241"/>
      <c r="K154" s="241"/>
      <c r="L154" s="324"/>
      <c r="M154" s="175"/>
    </row>
    <row r="155" spans="1:20" ht="14.4" thickBot="1">
      <c r="A155" s="175"/>
      <c r="B155" s="239"/>
      <c r="C155" s="205"/>
      <c r="D155" s="205"/>
      <c r="E155" s="205"/>
      <c r="F155" s="205"/>
      <c r="G155" s="205"/>
      <c r="H155" s="205"/>
      <c r="I155" s="205"/>
      <c r="J155" s="205"/>
      <c r="K155" s="205"/>
      <c r="L155" s="240"/>
      <c r="M155" s="175"/>
    </row>
    <row r="156" spans="1:20">
      <c r="A156" s="175"/>
      <c r="B156" s="208"/>
      <c r="C156" s="208"/>
      <c r="D156" s="208"/>
      <c r="E156" s="208"/>
      <c r="F156" s="208"/>
      <c r="G156" s="208"/>
      <c r="H156" s="208"/>
      <c r="I156" s="208"/>
      <c r="J156" s="208"/>
      <c r="K156" s="208"/>
      <c r="L156" s="208"/>
      <c r="M156" s="175"/>
    </row>
  </sheetData>
  <mergeCells count="80">
    <mergeCell ref="O113:Q113"/>
    <mergeCell ref="S113:U113"/>
    <mergeCell ref="V113:W113"/>
    <mergeCell ref="O111:Q111"/>
    <mergeCell ref="S111:U111"/>
    <mergeCell ref="O112:Q112"/>
    <mergeCell ref="S112:U112"/>
    <mergeCell ref="O109:Q109"/>
    <mergeCell ref="S109:U109"/>
    <mergeCell ref="O110:Q110"/>
    <mergeCell ref="S110:U110"/>
    <mergeCell ref="O107:Q107"/>
    <mergeCell ref="S107:U107"/>
    <mergeCell ref="O108:Q108"/>
    <mergeCell ref="S108:U108"/>
    <mergeCell ref="O33:Q33"/>
    <mergeCell ref="S33:V33"/>
    <mergeCell ref="O106:Q106"/>
    <mergeCell ref="S106:U106"/>
    <mergeCell ref="O30:Q30"/>
    <mergeCell ref="S30:V30"/>
    <mergeCell ref="O31:Q31"/>
    <mergeCell ref="S31:V31"/>
    <mergeCell ref="O32:Q32"/>
    <mergeCell ref="S32:V32"/>
    <mergeCell ref="C86:G103"/>
    <mergeCell ref="H86:K103"/>
    <mergeCell ref="G111:I111"/>
    <mergeCell ref="G112:I112"/>
    <mergeCell ref="F118:I121"/>
    <mergeCell ref="C107:E107"/>
    <mergeCell ref="C108:E108"/>
    <mergeCell ref="C109:E109"/>
    <mergeCell ref="C110:E110"/>
    <mergeCell ref="G108:I108"/>
    <mergeCell ref="G109:I109"/>
    <mergeCell ref="G110:I110"/>
    <mergeCell ref="J108:K108"/>
    <mergeCell ref="J109:K109"/>
    <mergeCell ref="J110:K110"/>
    <mergeCell ref="J111:K111"/>
    <mergeCell ref="B123:L123"/>
    <mergeCell ref="C111:E111"/>
    <mergeCell ref="C112:E112"/>
    <mergeCell ref="C113:E113"/>
    <mergeCell ref="G113:I113"/>
    <mergeCell ref="J113:K113"/>
    <mergeCell ref="J112:K112"/>
    <mergeCell ref="J107:K107"/>
    <mergeCell ref="C104:G104"/>
    <mergeCell ref="G107:I107"/>
    <mergeCell ref="F3:I6"/>
    <mergeCell ref="C8:L8"/>
    <mergeCell ref="B9:L9"/>
    <mergeCell ref="C67:G84"/>
    <mergeCell ref="H67:K84"/>
    <mergeCell ref="C32:E32"/>
    <mergeCell ref="G32:J32"/>
    <mergeCell ref="G33:J33"/>
    <mergeCell ref="C33:E33"/>
    <mergeCell ref="B36:L56"/>
    <mergeCell ref="F60:I63"/>
    <mergeCell ref="B65:L65"/>
    <mergeCell ref="C34:K34"/>
    <mergeCell ref="H28:K28"/>
    <mergeCell ref="C106:E106"/>
    <mergeCell ref="C10:G27"/>
    <mergeCell ref="C30:E30"/>
    <mergeCell ref="G30:J30"/>
    <mergeCell ref="G31:J31"/>
    <mergeCell ref="C31:E31"/>
    <mergeCell ref="C29:K29"/>
    <mergeCell ref="H104:K104"/>
    <mergeCell ref="G106:I106"/>
    <mergeCell ref="C85:G85"/>
    <mergeCell ref="H85:K85"/>
    <mergeCell ref="J106:K106"/>
    <mergeCell ref="B35:L35"/>
    <mergeCell ref="H10:K27"/>
    <mergeCell ref="C28:G28"/>
  </mergeCells>
  <phoneticPr fontId="27" type="noConversion"/>
  <dataValidations count="1">
    <dataValidation type="list" allowBlank="1" showInputMessage="1" showErrorMessage="1" sqref="F30">
      <formula1>"1-phase,3-phase"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9" fitToHeight="0" orientation="portrait" r:id="rId1"/>
  <headerFooter alignWithMargins="0">
    <oddHeader>&amp;C&amp;A</oddHeader>
    <oddFooter>&amp;RPage&amp;Pof&amp;N</oddFooter>
  </headerFooter>
  <rowBreaks count="2" manualBreakCount="2">
    <brk id="57" max="11" man="1"/>
    <brk id="115" max="11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U116"/>
  <sheetViews>
    <sheetView tabSelected="1" view="pageBreakPreview" topLeftCell="A46" zoomScaleSheetLayoutView="100" workbookViewId="0">
      <selection activeCell="H50" sqref="H50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8" width="15" style="176" customWidth="1"/>
    <col min="9" max="9" width="11.109375" style="176" customWidth="1"/>
    <col min="10" max="10" width="15.6640625" style="176" customWidth="1"/>
    <col min="11" max="11" width="2.88671875" style="176" customWidth="1"/>
    <col min="12" max="12" width="2.44140625" style="176" customWidth="1"/>
    <col min="13" max="15" width="10.33203125" style="176"/>
    <col min="16" max="16" width="9" style="176" customWidth="1"/>
    <col min="17" max="18" width="5.44140625" style="176" customWidth="1"/>
    <col min="19" max="21" width="5.6640625" style="176" customWidth="1"/>
    <col min="22" max="16384" width="10.33203125" style="176"/>
  </cols>
  <sheetData>
    <row r="1" spans="1:21" ht="15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O1" s="176" t="s">
        <v>998</v>
      </c>
      <c r="R1" s="284" t="s">
        <v>1004</v>
      </c>
    </row>
    <row r="2" spans="1:21" ht="15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9"/>
      <c r="L2" s="175"/>
      <c r="O2" s="176" t="s">
        <v>999</v>
      </c>
      <c r="R2" s="284" t="s">
        <v>1005</v>
      </c>
    </row>
    <row r="3" spans="1:21" ht="14.4">
      <c r="A3" s="175"/>
      <c r="B3" s="180"/>
      <c r="C3" s="211"/>
      <c r="D3" s="212"/>
      <c r="E3" s="657" t="s">
        <v>226</v>
      </c>
      <c r="F3" s="658"/>
      <c r="G3" s="658"/>
      <c r="H3" s="659"/>
      <c r="I3" s="212"/>
      <c r="J3" s="213"/>
      <c r="K3" s="214"/>
      <c r="L3" s="175"/>
      <c r="O3" s="176" t="s">
        <v>1000</v>
      </c>
      <c r="R3" s="284" t="s">
        <v>1006</v>
      </c>
    </row>
    <row r="4" spans="1:21" ht="14.25" customHeight="1">
      <c r="A4" s="175"/>
      <c r="B4" s="180"/>
      <c r="C4" s="215"/>
      <c r="D4" s="257"/>
      <c r="E4" s="660"/>
      <c r="F4" s="661"/>
      <c r="G4" s="661"/>
      <c r="H4" s="662"/>
      <c r="I4" s="188"/>
      <c r="J4" s="214"/>
      <c r="K4" s="214"/>
      <c r="L4" s="175"/>
      <c r="O4" s="176" t="s">
        <v>1001</v>
      </c>
      <c r="R4" s="284" t="s">
        <v>1007</v>
      </c>
    </row>
    <row r="5" spans="1:21" ht="14.25" customHeight="1">
      <c r="A5" s="175"/>
      <c r="B5" s="180"/>
      <c r="C5" s="215"/>
      <c r="D5" s="257"/>
      <c r="E5" s="660"/>
      <c r="F5" s="661"/>
      <c r="G5" s="661"/>
      <c r="H5" s="662"/>
      <c r="I5" s="188"/>
      <c r="J5" s="214"/>
      <c r="K5" s="214"/>
      <c r="L5" s="175"/>
      <c r="O5" s="176" t="s">
        <v>1002</v>
      </c>
      <c r="R5" s="284" t="s">
        <v>1008</v>
      </c>
    </row>
    <row r="6" spans="1:21" ht="21.6" thickBot="1">
      <c r="A6" s="175"/>
      <c r="B6" s="180"/>
      <c r="C6" s="216"/>
      <c r="D6" s="217"/>
      <c r="E6" s="663"/>
      <c r="F6" s="664"/>
      <c r="G6" s="664"/>
      <c r="H6" s="665"/>
      <c r="I6" s="217"/>
      <c r="J6" s="218"/>
      <c r="K6" s="214"/>
      <c r="L6" s="175"/>
      <c r="O6" s="176" t="s">
        <v>1003</v>
      </c>
    </row>
    <row r="7" spans="1:21" ht="21">
      <c r="A7" s="175"/>
      <c r="B7" s="180"/>
      <c r="C7" s="258"/>
      <c r="D7" s="188"/>
      <c r="E7" s="259"/>
      <c r="F7" s="260" t="s">
        <v>225</v>
      </c>
      <c r="G7" s="190" t="str">
        <f>'A.General information'!D11</f>
        <v>LB11323</v>
      </c>
      <c r="H7" s="259"/>
      <c r="I7" s="188"/>
      <c r="J7" s="188"/>
      <c r="K7" s="214"/>
      <c r="L7" s="175"/>
    </row>
    <row r="8" spans="1:21" ht="14.4" thickBot="1">
      <c r="A8" s="175"/>
      <c r="B8" s="180"/>
      <c r="C8" s="666"/>
      <c r="D8" s="666"/>
      <c r="E8" s="666"/>
      <c r="F8" s="666"/>
      <c r="G8" s="666"/>
      <c r="H8" s="666"/>
      <c r="I8" s="666"/>
      <c r="J8" s="666"/>
      <c r="K8" s="667"/>
      <c r="L8" s="175"/>
    </row>
    <row r="9" spans="1:21" ht="16.2" thickBot="1">
      <c r="A9" s="175"/>
      <c r="B9" s="599" t="s">
        <v>541</v>
      </c>
      <c r="C9" s="600"/>
      <c r="D9" s="600"/>
      <c r="E9" s="600"/>
      <c r="F9" s="600"/>
      <c r="G9" s="600"/>
      <c r="H9" s="600"/>
      <c r="I9" s="600"/>
      <c r="J9" s="600"/>
      <c r="K9" s="601"/>
      <c r="L9" s="175"/>
    </row>
    <row r="10" spans="1:21" ht="14.4" thickBot="1">
      <c r="A10" s="175"/>
      <c r="B10" s="177"/>
      <c r="C10" s="308"/>
      <c r="D10" s="308"/>
      <c r="E10" s="308"/>
      <c r="F10" s="308"/>
      <c r="G10" s="308"/>
      <c r="H10" s="308"/>
      <c r="I10" s="308"/>
      <c r="J10" s="308"/>
      <c r="K10" s="309"/>
      <c r="L10" s="175"/>
    </row>
    <row r="11" spans="1:21" ht="15.6">
      <c r="A11" s="175"/>
      <c r="B11" s="180"/>
      <c r="C11" s="749" t="s">
        <v>531</v>
      </c>
      <c r="D11" s="750"/>
      <c r="E11" s="755" t="s">
        <v>532</v>
      </c>
      <c r="F11" s="756"/>
      <c r="G11" s="757"/>
      <c r="H11" s="755" t="s">
        <v>533</v>
      </c>
      <c r="I11" s="756"/>
      <c r="J11" s="758"/>
      <c r="K11" s="348"/>
      <c r="L11" s="175"/>
      <c r="N11" s="749" t="s">
        <v>531</v>
      </c>
      <c r="O11" s="750"/>
      <c r="P11" s="755" t="s">
        <v>532</v>
      </c>
      <c r="Q11" s="756"/>
      <c r="R11" s="757"/>
      <c r="S11" s="755" t="s">
        <v>533</v>
      </c>
      <c r="T11" s="756"/>
      <c r="U11" s="758"/>
    </row>
    <row r="12" spans="1:21" ht="15.6">
      <c r="A12" s="175"/>
      <c r="B12" s="180"/>
      <c r="C12" s="751" t="s">
        <v>534</v>
      </c>
      <c r="D12" s="752"/>
      <c r="E12" s="737" t="s">
        <v>535</v>
      </c>
      <c r="F12" s="738"/>
      <c r="G12" s="739"/>
      <c r="H12" s="737" t="s">
        <v>1075</v>
      </c>
      <c r="I12" s="738"/>
      <c r="J12" s="759"/>
      <c r="K12" s="348"/>
      <c r="L12" s="175"/>
      <c r="N12" s="764" t="s">
        <v>997</v>
      </c>
      <c r="O12" s="752"/>
      <c r="P12" s="737" t="s">
        <v>535</v>
      </c>
      <c r="Q12" s="738"/>
      <c r="R12" s="739"/>
      <c r="S12" s="737"/>
      <c r="T12" s="738"/>
      <c r="U12" s="759"/>
    </row>
    <row r="13" spans="1:21" ht="15.6">
      <c r="A13" s="175"/>
      <c r="B13" s="223"/>
      <c r="C13" s="751"/>
      <c r="D13" s="752"/>
      <c r="E13" s="737" t="s">
        <v>536</v>
      </c>
      <c r="F13" s="738"/>
      <c r="G13" s="739"/>
      <c r="H13" s="737"/>
      <c r="I13" s="738"/>
      <c r="J13" s="759"/>
      <c r="K13" s="227"/>
      <c r="L13" s="175"/>
      <c r="N13" s="751"/>
      <c r="O13" s="752"/>
      <c r="P13" s="737" t="s">
        <v>536</v>
      </c>
      <c r="Q13" s="738"/>
      <c r="R13" s="739"/>
      <c r="S13" s="737"/>
      <c r="T13" s="738"/>
      <c r="U13" s="759"/>
    </row>
    <row r="14" spans="1:21" ht="15.6">
      <c r="A14" s="175"/>
      <c r="B14" s="223"/>
      <c r="C14" s="751"/>
      <c r="D14" s="752"/>
      <c r="E14" s="737" t="s">
        <v>537</v>
      </c>
      <c r="F14" s="738"/>
      <c r="G14" s="739"/>
      <c r="H14" s="737"/>
      <c r="I14" s="738"/>
      <c r="J14" s="759"/>
      <c r="K14" s="227"/>
      <c r="L14" s="175"/>
      <c r="N14" s="751"/>
      <c r="O14" s="752"/>
      <c r="P14" s="737" t="s">
        <v>537</v>
      </c>
      <c r="Q14" s="738"/>
      <c r="R14" s="739"/>
      <c r="S14" s="737"/>
      <c r="T14" s="738"/>
      <c r="U14" s="759"/>
    </row>
    <row r="15" spans="1:21" ht="15.75" customHeight="1">
      <c r="A15" s="175"/>
      <c r="B15" s="223"/>
      <c r="C15" s="751" t="s">
        <v>538</v>
      </c>
      <c r="D15" s="752"/>
      <c r="E15" s="737" t="s">
        <v>535</v>
      </c>
      <c r="F15" s="738"/>
      <c r="G15" s="739"/>
      <c r="H15" s="740" t="s">
        <v>1045</v>
      </c>
      <c r="I15" s="741"/>
      <c r="J15" s="742"/>
      <c r="K15" s="227"/>
      <c r="L15" s="175"/>
      <c r="N15" s="764" t="s">
        <v>996</v>
      </c>
      <c r="O15" s="752"/>
      <c r="P15" s="737" t="s">
        <v>535</v>
      </c>
      <c r="Q15" s="738"/>
      <c r="R15" s="739"/>
      <c r="S15" s="740"/>
      <c r="T15" s="741"/>
      <c r="U15" s="742"/>
    </row>
    <row r="16" spans="1:21" ht="15.75" customHeight="1">
      <c r="A16" s="175"/>
      <c r="B16" s="223"/>
      <c r="C16" s="751"/>
      <c r="D16" s="752"/>
      <c r="E16" s="737" t="s">
        <v>536</v>
      </c>
      <c r="F16" s="738"/>
      <c r="G16" s="739"/>
      <c r="H16" s="740" t="s">
        <v>527</v>
      </c>
      <c r="I16" s="741"/>
      <c r="J16" s="742"/>
      <c r="K16" s="227"/>
      <c r="L16" s="175"/>
      <c r="N16" s="751"/>
      <c r="O16" s="752"/>
      <c r="P16" s="737" t="s">
        <v>536</v>
      </c>
      <c r="Q16" s="738"/>
      <c r="R16" s="739"/>
      <c r="S16" s="740"/>
      <c r="T16" s="741"/>
      <c r="U16" s="742"/>
    </row>
    <row r="17" spans="1:21" ht="15.6">
      <c r="A17" s="175"/>
      <c r="B17" s="223"/>
      <c r="C17" s="751"/>
      <c r="D17" s="752"/>
      <c r="E17" s="737" t="s">
        <v>537</v>
      </c>
      <c r="F17" s="738"/>
      <c r="G17" s="739"/>
      <c r="H17" s="740" t="s">
        <v>527</v>
      </c>
      <c r="I17" s="741"/>
      <c r="J17" s="742"/>
      <c r="K17" s="227"/>
      <c r="L17" s="175"/>
      <c r="N17" s="751"/>
      <c r="O17" s="752"/>
      <c r="P17" s="737" t="s">
        <v>537</v>
      </c>
      <c r="Q17" s="738"/>
      <c r="R17" s="739"/>
      <c r="S17" s="740"/>
      <c r="T17" s="741"/>
      <c r="U17" s="742"/>
    </row>
    <row r="18" spans="1:21" ht="16.5" customHeight="1" thickBot="1">
      <c r="A18" s="175"/>
      <c r="B18" s="223"/>
      <c r="C18" s="753"/>
      <c r="D18" s="754"/>
      <c r="E18" s="743" t="s">
        <v>539</v>
      </c>
      <c r="F18" s="744"/>
      <c r="G18" s="745"/>
      <c r="H18" s="746" t="s">
        <v>540</v>
      </c>
      <c r="I18" s="747"/>
      <c r="J18" s="748"/>
      <c r="K18" s="227"/>
      <c r="L18" s="175"/>
      <c r="N18" s="753"/>
      <c r="O18" s="754"/>
      <c r="P18" s="743" t="s">
        <v>539</v>
      </c>
      <c r="Q18" s="744"/>
      <c r="R18" s="745"/>
      <c r="S18" s="746"/>
      <c r="T18" s="747"/>
      <c r="U18" s="748"/>
    </row>
    <row r="19" spans="1:21" ht="14.4" thickBot="1">
      <c r="A19" s="175"/>
      <c r="B19" s="223"/>
      <c r="C19" s="648"/>
      <c r="D19" s="648"/>
      <c r="E19" s="648"/>
      <c r="F19" s="648"/>
      <c r="G19" s="648"/>
      <c r="H19" s="648"/>
      <c r="I19" s="648"/>
      <c r="J19" s="648"/>
      <c r="K19" s="227"/>
      <c r="L19" s="175"/>
    </row>
    <row r="20" spans="1:21" ht="16.2" thickBot="1">
      <c r="A20" s="175"/>
      <c r="B20" s="599" t="s">
        <v>542</v>
      </c>
      <c r="C20" s="600"/>
      <c r="D20" s="600"/>
      <c r="E20" s="600"/>
      <c r="F20" s="600"/>
      <c r="G20" s="600"/>
      <c r="H20" s="600"/>
      <c r="I20" s="600"/>
      <c r="J20" s="600"/>
      <c r="K20" s="601"/>
      <c r="L20" s="175"/>
    </row>
    <row r="21" spans="1:21" ht="14.4" thickBot="1">
      <c r="A21" s="175"/>
      <c r="B21" s="180"/>
      <c r="C21" s="219"/>
      <c r="D21" s="219"/>
      <c r="E21" s="219"/>
      <c r="F21" s="219"/>
      <c r="G21" s="219"/>
      <c r="H21" s="219"/>
      <c r="I21" s="219"/>
      <c r="J21" s="219"/>
      <c r="K21" s="220"/>
      <c r="L21" s="175"/>
    </row>
    <row r="22" spans="1:21">
      <c r="A22" s="175"/>
      <c r="B22" s="180"/>
      <c r="C22" s="734" t="s">
        <v>459</v>
      </c>
      <c r="D22" s="735"/>
      <c r="E22" s="735"/>
      <c r="F22" s="735"/>
      <c r="G22" s="735"/>
      <c r="H22" s="735"/>
      <c r="I22" s="735"/>
      <c r="J22" s="736"/>
      <c r="K22" s="220"/>
      <c r="L22" s="175"/>
    </row>
    <row r="23" spans="1:21">
      <c r="A23" s="175"/>
      <c r="B23" s="180"/>
      <c r="C23" s="311" t="s">
        <v>203</v>
      </c>
      <c r="D23" s="702" t="s">
        <v>204</v>
      </c>
      <c r="E23" s="708"/>
      <c r="F23" s="310" t="s">
        <v>205</v>
      </c>
      <c r="G23" s="221" t="s">
        <v>206</v>
      </c>
      <c r="H23" s="221" t="s">
        <v>207</v>
      </c>
      <c r="I23" s="221" t="s">
        <v>208</v>
      </c>
      <c r="J23" s="222" t="s">
        <v>179</v>
      </c>
      <c r="K23" s="220"/>
      <c r="L23" s="175"/>
      <c r="N23" s="767" t="s">
        <v>968</v>
      </c>
      <c r="O23" s="646"/>
    </row>
    <row r="24" spans="1:21" ht="14.4">
      <c r="A24" s="175"/>
      <c r="B24" s="223"/>
      <c r="C24" s="721" t="s">
        <v>209</v>
      </c>
      <c r="D24" s="723" t="s">
        <v>210</v>
      </c>
      <c r="E24" s="729"/>
      <c r="F24" s="340" t="s">
        <v>1051</v>
      </c>
      <c r="G24" s="340"/>
      <c r="H24" s="340"/>
      <c r="I24" s="225"/>
      <c r="J24" s="226"/>
      <c r="K24" s="227"/>
      <c r="L24" s="175"/>
      <c r="N24" s="761" t="s">
        <v>969</v>
      </c>
      <c r="O24" s="724"/>
      <c r="P24" s="284" t="s">
        <v>977</v>
      </c>
    </row>
    <row r="25" spans="1:21">
      <c r="A25" s="175"/>
      <c r="B25" s="223"/>
      <c r="C25" s="721"/>
      <c r="D25" s="723" t="s">
        <v>223</v>
      </c>
      <c r="E25" s="729"/>
      <c r="F25" s="305">
        <v>67</v>
      </c>
      <c r="G25" s="305"/>
      <c r="H25" s="305"/>
      <c r="I25" s="228"/>
      <c r="J25" s="229"/>
      <c r="K25" s="227"/>
      <c r="L25" s="175"/>
      <c r="N25" s="761" t="s">
        <v>970</v>
      </c>
      <c r="O25" s="724"/>
    </row>
    <row r="26" spans="1:21">
      <c r="A26" s="175"/>
      <c r="B26" s="223"/>
      <c r="C26" s="721"/>
      <c r="D26" s="723" t="s">
        <v>224</v>
      </c>
      <c r="E26" s="729"/>
      <c r="F26" s="305">
        <v>70</v>
      </c>
      <c r="G26" s="305"/>
      <c r="H26" s="305"/>
      <c r="I26" s="228"/>
      <c r="J26" s="229"/>
      <c r="K26" s="227"/>
      <c r="L26" s="175"/>
      <c r="N26" s="761" t="s">
        <v>971</v>
      </c>
      <c r="O26" s="724"/>
    </row>
    <row r="27" spans="1:21">
      <c r="A27" s="175"/>
      <c r="B27" s="223"/>
      <c r="C27" s="721"/>
      <c r="D27" s="723" t="s">
        <v>211</v>
      </c>
      <c r="E27" s="729"/>
      <c r="F27" s="305">
        <v>2</v>
      </c>
      <c r="G27" s="305"/>
      <c r="H27" s="305"/>
      <c r="I27" s="225"/>
      <c r="J27" s="229"/>
      <c r="K27" s="227"/>
      <c r="L27" s="175"/>
      <c r="N27" s="761" t="s">
        <v>972</v>
      </c>
      <c r="O27" s="724"/>
    </row>
    <row r="28" spans="1:21" ht="14.4" thickBot="1">
      <c r="A28" s="175"/>
      <c r="B28" s="223"/>
      <c r="C28" s="722"/>
      <c r="D28" s="725" t="s">
        <v>171</v>
      </c>
      <c r="E28" s="726"/>
      <c r="F28" s="230" t="s">
        <v>1061</v>
      </c>
      <c r="G28" s="230"/>
      <c r="H28" s="230"/>
      <c r="I28" s="231"/>
      <c r="J28" s="232"/>
      <c r="K28" s="227"/>
      <c r="L28" s="175"/>
      <c r="N28" s="762" t="s">
        <v>974</v>
      </c>
      <c r="O28" s="726"/>
    </row>
    <row r="29" spans="1:21" ht="14.4" thickBot="1">
      <c r="A29" s="175"/>
      <c r="B29" s="223"/>
      <c r="C29" s="733"/>
      <c r="D29" s="616"/>
      <c r="E29" s="616"/>
      <c r="F29" s="616"/>
      <c r="G29" s="616"/>
      <c r="H29" s="616"/>
      <c r="I29" s="616"/>
      <c r="J29" s="617"/>
      <c r="K29" s="233"/>
      <c r="L29" s="175"/>
    </row>
    <row r="30" spans="1:21">
      <c r="A30" s="175"/>
      <c r="B30" s="180"/>
      <c r="C30" s="734" t="s">
        <v>460</v>
      </c>
      <c r="D30" s="735"/>
      <c r="E30" s="735"/>
      <c r="F30" s="735"/>
      <c r="G30" s="735"/>
      <c r="H30" s="735"/>
      <c r="I30" s="735"/>
      <c r="J30" s="736"/>
      <c r="K30" s="304"/>
      <c r="L30" s="175"/>
    </row>
    <row r="31" spans="1:21">
      <c r="A31" s="175"/>
      <c r="B31" s="180"/>
      <c r="C31" s="311" t="s">
        <v>203</v>
      </c>
      <c r="D31" s="702" t="s">
        <v>204</v>
      </c>
      <c r="E31" s="708"/>
      <c r="F31" s="221" t="s">
        <v>205</v>
      </c>
      <c r="G31" s="221" t="s">
        <v>206</v>
      </c>
      <c r="H31" s="221" t="s">
        <v>207</v>
      </c>
      <c r="I31" s="221" t="s">
        <v>208</v>
      </c>
      <c r="J31" s="222" t="s">
        <v>179</v>
      </c>
      <c r="K31" s="304"/>
      <c r="L31" s="175"/>
    </row>
    <row r="32" spans="1:21">
      <c r="A32" s="175"/>
      <c r="B32" s="223"/>
      <c r="C32" s="721" t="s">
        <v>209</v>
      </c>
      <c r="D32" s="723" t="s">
        <v>210</v>
      </c>
      <c r="E32" s="729"/>
      <c r="F32" s="340"/>
      <c r="G32" s="340"/>
      <c r="H32" s="340"/>
      <c r="I32" s="225"/>
      <c r="J32" s="226"/>
      <c r="K32" s="227"/>
      <c r="L32" s="175"/>
    </row>
    <row r="33" spans="1:16">
      <c r="A33" s="175"/>
      <c r="B33" s="223"/>
      <c r="C33" s="721"/>
      <c r="D33" s="723" t="s">
        <v>223</v>
      </c>
      <c r="E33" s="729"/>
      <c r="F33" s="305"/>
      <c r="G33" s="305"/>
      <c r="H33" s="305"/>
      <c r="I33" s="228"/>
      <c r="J33" s="229"/>
      <c r="K33" s="227"/>
      <c r="L33" s="175"/>
    </row>
    <row r="34" spans="1:16">
      <c r="A34" s="175"/>
      <c r="B34" s="223"/>
      <c r="C34" s="721"/>
      <c r="D34" s="723" t="s">
        <v>224</v>
      </c>
      <c r="E34" s="729"/>
      <c r="F34" s="305"/>
      <c r="G34" s="305"/>
      <c r="H34" s="305"/>
      <c r="I34" s="228"/>
      <c r="J34" s="229"/>
      <c r="K34" s="227"/>
      <c r="L34" s="175"/>
    </row>
    <row r="35" spans="1:16">
      <c r="A35" s="175"/>
      <c r="B35" s="223"/>
      <c r="C35" s="721"/>
      <c r="D35" s="723" t="s">
        <v>211</v>
      </c>
      <c r="E35" s="729"/>
      <c r="F35" s="305"/>
      <c r="G35" s="305"/>
      <c r="H35" s="305"/>
      <c r="I35" s="225"/>
      <c r="J35" s="229"/>
      <c r="K35" s="227"/>
      <c r="L35" s="175"/>
    </row>
    <row r="36" spans="1:16" ht="14.4" thickBot="1">
      <c r="A36" s="175"/>
      <c r="B36" s="223"/>
      <c r="C36" s="722"/>
      <c r="D36" s="725" t="s">
        <v>171</v>
      </c>
      <c r="E36" s="726"/>
      <c r="F36" s="230"/>
      <c r="G36" s="230"/>
      <c r="H36" s="230"/>
      <c r="I36" s="231"/>
      <c r="J36" s="232"/>
      <c r="K36" s="227"/>
      <c r="L36" s="175"/>
    </row>
    <row r="37" spans="1:16" ht="14.4" thickBot="1">
      <c r="A37" s="175"/>
      <c r="B37" s="223"/>
      <c r="C37" s="733"/>
      <c r="D37" s="616"/>
      <c r="E37" s="616"/>
      <c r="F37" s="616"/>
      <c r="G37" s="616"/>
      <c r="H37" s="616"/>
      <c r="I37" s="616"/>
      <c r="J37" s="617"/>
      <c r="K37" s="233"/>
      <c r="L37" s="175"/>
    </row>
    <row r="38" spans="1:16">
      <c r="A38" s="175"/>
      <c r="B38" s="180"/>
      <c r="C38" s="734" t="s">
        <v>461</v>
      </c>
      <c r="D38" s="735"/>
      <c r="E38" s="735"/>
      <c r="F38" s="735"/>
      <c r="G38" s="735"/>
      <c r="H38" s="735"/>
      <c r="I38" s="735"/>
      <c r="J38" s="736"/>
      <c r="K38" s="220"/>
      <c r="L38" s="175"/>
    </row>
    <row r="39" spans="1:16">
      <c r="A39" s="175"/>
      <c r="B39" s="180"/>
      <c r="C39" s="311" t="s">
        <v>203</v>
      </c>
      <c r="D39" s="702" t="s">
        <v>204</v>
      </c>
      <c r="E39" s="708"/>
      <c r="F39" s="221" t="s">
        <v>205</v>
      </c>
      <c r="G39" s="221" t="s">
        <v>206</v>
      </c>
      <c r="H39" s="221" t="s">
        <v>207</v>
      </c>
      <c r="I39" s="221" t="s">
        <v>208</v>
      </c>
      <c r="J39" s="222" t="s">
        <v>179</v>
      </c>
      <c r="K39" s="220"/>
      <c r="L39" s="175"/>
    </row>
    <row r="40" spans="1:16">
      <c r="A40" s="175"/>
      <c r="B40" s="223"/>
      <c r="C40" s="721" t="s">
        <v>209</v>
      </c>
      <c r="D40" s="723" t="s">
        <v>210</v>
      </c>
      <c r="E40" s="729"/>
      <c r="F40" s="341"/>
      <c r="G40" s="341"/>
      <c r="H40" s="341"/>
      <c r="I40" s="225"/>
      <c r="J40" s="226"/>
      <c r="K40" s="227"/>
      <c r="L40" s="175"/>
    </row>
    <row r="41" spans="1:16">
      <c r="A41" s="175"/>
      <c r="B41" s="223"/>
      <c r="C41" s="721"/>
      <c r="D41" s="723" t="s">
        <v>223</v>
      </c>
      <c r="E41" s="729"/>
      <c r="F41" s="305"/>
      <c r="G41" s="305"/>
      <c r="H41" s="305"/>
      <c r="I41" s="228"/>
      <c r="J41" s="229"/>
      <c r="K41" s="227"/>
      <c r="L41" s="175"/>
    </row>
    <row r="42" spans="1:16">
      <c r="A42" s="175"/>
      <c r="B42" s="223"/>
      <c r="C42" s="721"/>
      <c r="D42" s="723" t="s">
        <v>224</v>
      </c>
      <c r="E42" s="729"/>
      <c r="F42" s="305"/>
      <c r="G42" s="305"/>
      <c r="H42" s="305"/>
      <c r="I42" s="228"/>
      <c r="J42" s="229"/>
      <c r="K42" s="227"/>
      <c r="L42" s="175"/>
    </row>
    <row r="43" spans="1:16">
      <c r="A43" s="175"/>
      <c r="B43" s="223"/>
      <c r="C43" s="721"/>
      <c r="D43" s="723" t="s">
        <v>211</v>
      </c>
      <c r="E43" s="729"/>
      <c r="F43" s="305"/>
      <c r="G43" s="305"/>
      <c r="H43" s="305"/>
      <c r="I43" s="225"/>
      <c r="J43" s="229"/>
      <c r="K43" s="227"/>
      <c r="L43" s="175"/>
    </row>
    <row r="44" spans="1:16" ht="14.4" thickBot="1">
      <c r="A44" s="175"/>
      <c r="B44" s="223"/>
      <c r="C44" s="722"/>
      <c r="D44" s="725" t="s">
        <v>171</v>
      </c>
      <c r="E44" s="726"/>
      <c r="F44" s="230"/>
      <c r="G44" s="230"/>
      <c r="H44" s="230"/>
      <c r="I44" s="230"/>
      <c r="J44" s="232"/>
      <c r="K44" s="227"/>
      <c r="L44" s="175"/>
    </row>
    <row r="45" spans="1:16" ht="14.4" thickBot="1">
      <c r="A45" s="175"/>
      <c r="B45" s="223"/>
      <c r="C45" s="648"/>
      <c r="D45" s="648"/>
      <c r="E45" s="648"/>
      <c r="F45" s="648"/>
      <c r="G45" s="648"/>
      <c r="H45" s="648"/>
      <c r="I45" s="648"/>
      <c r="J45" s="648"/>
      <c r="K45" s="233"/>
      <c r="L45" s="175"/>
    </row>
    <row r="46" spans="1:16" ht="16.2" thickBot="1">
      <c r="A46" s="175"/>
      <c r="B46" s="599" t="s">
        <v>543</v>
      </c>
      <c r="C46" s="600"/>
      <c r="D46" s="600"/>
      <c r="E46" s="600"/>
      <c r="F46" s="600"/>
      <c r="G46" s="600"/>
      <c r="H46" s="600"/>
      <c r="I46" s="600"/>
      <c r="J46" s="600"/>
      <c r="K46" s="601"/>
      <c r="L46" s="175"/>
    </row>
    <row r="47" spans="1:16" ht="14.4" thickBot="1">
      <c r="A47" s="175"/>
      <c r="B47" s="177"/>
      <c r="C47" s="308"/>
      <c r="D47" s="308"/>
      <c r="E47" s="308"/>
      <c r="F47" s="308"/>
      <c r="G47" s="308"/>
      <c r="H47" s="308"/>
      <c r="I47" s="308"/>
      <c r="J47" s="308"/>
      <c r="K47" s="309"/>
      <c r="L47" s="175"/>
    </row>
    <row r="48" spans="1:16" ht="14.4">
      <c r="A48" s="175"/>
      <c r="B48" s="180"/>
      <c r="C48" s="718" t="s">
        <v>472</v>
      </c>
      <c r="D48" s="719"/>
      <c r="E48" s="719"/>
      <c r="F48" s="719"/>
      <c r="G48" s="719"/>
      <c r="H48" s="720"/>
      <c r="I48" s="727" t="s">
        <v>1062</v>
      </c>
      <c r="J48" s="728"/>
      <c r="K48" s="348"/>
      <c r="L48" s="175"/>
      <c r="N48" s="727" t="s">
        <v>975</v>
      </c>
      <c r="O48" s="728"/>
      <c r="P48" s="284" t="s">
        <v>976</v>
      </c>
    </row>
    <row r="49" spans="1:18">
      <c r="A49" s="175"/>
      <c r="B49" s="180"/>
      <c r="C49" s="347" t="s">
        <v>203</v>
      </c>
      <c r="D49" s="702" t="s">
        <v>204</v>
      </c>
      <c r="E49" s="646"/>
      <c r="F49" s="234" t="s">
        <v>205</v>
      </c>
      <c r="G49" s="234" t="s">
        <v>419</v>
      </c>
      <c r="H49" s="221" t="s">
        <v>207</v>
      </c>
      <c r="I49" s="221" t="s">
        <v>208</v>
      </c>
      <c r="J49" s="222" t="s">
        <v>179</v>
      </c>
      <c r="K49" s="348"/>
      <c r="L49" s="175"/>
      <c r="N49" s="767" t="s">
        <v>968</v>
      </c>
      <c r="O49" s="646"/>
    </row>
    <row r="50" spans="1:18" ht="14.4">
      <c r="A50" s="175"/>
      <c r="B50" s="223"/>
      <c r="C50" s="699" t="s">
        <v>209</v>
      </c>
      <c r="D50" s="723" t="s">
        <v>210</v>
      </c>
      <c r="E50" s="724"/>
      <c r="F50" s="1131" t="s">
        <v>1049</v>
      </c>
      <c r="G50" s="1131" t="s">
        <v>1049</v>
      </c>
      <c r="H50" s="327"/>
      <c r="I50" s="225"/>
      <c r="J50" s="226"/>
      <c r="K50" s="227"/>
      <c r="L50" s="175"/>
      <c r="N50" s="761" t="s">
        <v>969</v>
      </c>
      <c r="O50" s="724"/>
      <c r="P50" s="284" t="s">
        <v>978</v>
      </c>
    </row>
    <row r="51" spans="1:18">
      <c r="A51" s="175"/>
      <c r="B51" s="223"/>
      <c r="C51" s="700"/>
      <c r="D51" s="723" t="s">
        <v>223</v>
      </c>
      <c r="E51" s="724"/>
      <c r="F51" s="1132">
        <v>67</v>
      </c>
      <c r="G51" s="1132">
        <v>67</v>
      </c>
      <c r="H51" s="1133"/>
      <c r="I51" s="225"/>
      <c r="J51" s="229"/>
      <c r="K51" s="227"/>
      <c r="L51" s="175"/>
      <c r="N51" s="761" t="s">
        <v>970</v>
      </c>
      <c r="O51" s="724"/>
      <c r="P51" s="763" t="s">
        <v>979</v>
      </c>
      <c r="Q51" s="763"/>
      <c r="R51" s="763"/>
    </row>
    <row r="52" spans="1:18">
      <c r="A52" s="175"/>
      <c r="B52" s="223"/>
      <c r="C52" s="700"/>
      <c r="D52" s="723" t="s">
        <v>224</v>
      </c>
      <c r="E52" s="724"/>
      <c r="F52" s="1132">
        <v>50</v>
      </c>
      <c r="G52" s="1132">
        <v>205</v>
      </c>
      <c r="H52" s="1133"/>
      <c r="I52" s="346"/>
      <c r="J52" s="235"/>
      <c r="K52" s="227"/>
      <c r="L52" s="175"/>
      <c r="N52" s="761" t="s">
        <v>971</v>
      </c>
      <c r="O52" s="724"/>
      <c r="P52" s="763"/>
      <c r="Q52" s="763"/>
      <c r="R52" s="763"/>
    </row>
    <row r="53" spans="1:18">
      <c r="A53" s="175"/>
      <c r="B53" s="223"/>
      <c r="C53" s="700"/>
      <c r="D53" s="723" t="s">
        <v>211</v>
      </c>
      <c r="E53" s="724"/>
      <c r="F53" s="1132">
        <v>2</v>
      </c>
      <c r="G53" s="1132">
        <v>2</v>
      </c>
      <c r="H53" s="1133"/>
      <c r="I53" s="225"/>
      <c r="J53" s="229"/>
      <c r="K53" s="227"/>
      <c r="L53" s="175"/>
      <c r="N53" s="761" t="s">
        <v>972</v>
      </c>
      <c r="O53" s="724"/>
      <c r="P53" s="763"/>
      <c r="Q53" s="763"/>
      <c r="R53" s="763"/>
    </row>
    <row r="54" spans="1:18">
      <c r="A54" s="175"/>
      <c r="B54" s="223"/>
      <c r="C54" s="700"/>
      <c r="D54" s="723" t="s">
        <v>182</v>
      </c>
      <c r="E54" s="724"/>
      <c r="F54" s="305" t="s">
        <v>527</v>
      </c>
      <c r="G54" s="305" t="s">
        <v>527</v>
      </c>
      <c r="H54" s="305" t="s">
        <v>527</v>
      </c>
      <c r="I54" s="346"/>
      <c r="J54" s="229"/>
      <c r="K54" s="227"/>
      <c r="L54" s="175"/>
      <c r="N54" s="761" t="s">
        <v>973</v>
      </c>
      <c r="O54" s="724"/>
      <c r="P54" s="763"/>
      <c r="Q54" s="763"/>
      <c r="R54" s="763"/>
    </row>
    <row r="55" spans="1:18" ht="14.4" thickBot="1">
      <c r="A55" s="175"/>
      <c r="B55" s="223"/>
      <c r="C55" s="701"/>
      <c r="D55" s="725" t="s">
        <v>171</v>
      </c>
      <c r="E55" s="726"/>
      <c r="F55" s="230" t="s">
        <v>1063</v>
      </c>
      <c r="G55" s="230" t="s">
        <v>1064</v>
      </c>
      <c r="H55" s="230" t="s">
        <v>1065</v>
      </c>
      <c r="I55" s="231"/>
      <c r="J55" s="232"/>
      <c r="K55" s="227"/>
      <c r="L55" s="175"/>
      <c r="N55" s="762" t="s">
        <v>974</v>
      </c>
      <c r="O55" s="726"/>
      <c r="P55" s="763"/>
      <c r="Q55" s="763"/>
      <c r="R55" s="763"/>
    </row>
    <row r="56" spans="1:18" ht="14.4" thickBot="1">
      <c r="A56" s="175"/>
      <c r="B56" s="239"/>
      <c r="C56" s="690"/>
      <c r="D56" s="690"/>
      <c r="E56" s="690"/>
      <c r="F56" s="690"/>
      <c r="G56" s="690"/>
      <c r="H56" s="690"/>
      <c r="I56" s="690"/>
      <c r="J56" s="690"/>
      <c r="K56" s="240"/>
      <c r="L56" s="175"/>
    </row>
    <row r="57" spans="1:18">
      <c r="A57" s="175"/>
      <c r="B57" s="208"/>
      <c r="C57" s="288"/>
      <c r="D57" s="288"/>
      <c r="E57" s="288"/>
      <c r="F57" s="288"/>
      <c r="G57" s="288"/>
      <c r="H57" s="288"/>
      <c r="I57" s="288"/>
      <c r="J57" s="288"/>
      <c r="K57" s="208"/>
      <c r="L57" s="175"/>
    </row>
    <row r="58" spans="1:18" ht="14.4" thickBo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</row>
    <row r="59" spans="1:18" ht="14.4" thickBot="1">
      <c r="A59" s="175"/>
      <c r="B59" s="177"/>
      <c r="C59" s="178"/>
      <c r="D59" s="178"/>
      <c r="E59" s="178"/>
      <c r="F59" s="178"/>
      <c r="G59" s="178"/>
      <c r="H59" s="178"/>
      <c r="I59" s="178"/>
      <c r="J59" s="178"/>
      <c r="K59" s="179"/>
      <c r="L59" s="175"/>
    </row>
    <row r="60" spans="1:18">
      <c r="A60" s="175"/>
      <c r="B60" s="180"/>
      <c r="C60" s="211"/>
      <c r="D60" s="212"/>
      <c r="E60" s="657" t="s">
        <v>181</v>
      </c>
      <c r="F60" s="658"/>
      <c r="G60" s="658"/>
      <c r="H60" s="659"/>
      <c r="I60" s="212"/>
      <c r="J60" s="213"/>
      <c r="K60" s="214"/>
      <c r="L60" s="175"/>
    </row>
    <row r="61" spans="1:18" ht="14.25" customHeight="1">
      <c r="A61" s="175"/>
      <c r="B61" s="180"/>
      <c r="C61" s="215"/>
      <c r="D61" s="257"/>
      <c r="E61" s="660"/>
      <c r="F61" s="661"/>
      <c r="G61" s="661"/>
      <c r="H61" s="662"/>
      <c r="I61" s="188"/>
      <c r="J61" s="214"/>
      <c r="K61" s="214"/>
      <c r="L61" s="175"/>
    </row>
    <row r="62" spans="1:18" ht="14.25" customHeight="1">
      <c r="A62" s="175"/>
      <c r="B62" s="180"/>
      <c r="C62" s="215"/>
      <c r="D62" s="257"/>
      <c r="E62" s="660"/>
      <c r="F62" s="661"/>
      <c r="G62" s="661"/>
      <c r="H62" s="662"/>
      <c r="I62" s="188"/>
      <c r="J62" s="214"/>
      <c r="K62" s="214"/>
      <c r="L62" s="175"/>
    </row>
    <row r="63" spans="1:18" ht="21.6" thickBot="1">
      <c r="A63" s="175"/>
      <c r="B63" s="180"/>
      <c r="C63" s="216"/>
      <c r="D63" s="217"/>
      <c r="E63" s="663"/>
      <c r="F63" s="664"/>
      <c r="G63" s="664"/>
      <c r="H63" s="665"/>
      <c r="I63" s="217"/>
      <c r="J63" s="218"/>
      <c r="K63" s="214"/>
      <c r="L63" s="175"/>
    </row>
    <row r="64" spans="1:18" ht="21.6" thickBot="1">
      <c r="A64" s="175"/>
      <c r="B64" s="180"/>
      <c r="C64" s="258"/>
      <c r="D64" s="188"/>
      <c r="E64" s="259"/>
      <c r="F64" s="260" t="s">
        <v>180</v>
      </c>
      <c r="G64" s="190" t="str">
        <f>G7</f>
        <v>LB11323</v>
      </c>
      <c r="H64" s="259"/>
      <c r="I64" s="188"/>
      <c r="J64" s="188"/>
      <c r="K64" s="214"/>
      <c r="L64" s="175"/>
    </row>
    <row r="65" spans="1:15" ht="16.2" thickBot="1">
      <c r="A65" s="175"/>
      <c r="B65" s="599" t="s">
        <v>544</v>
      </c>
      <c r="C65" s="600"/>
      <c r="D65" s="600"/>
      <c r="E65" s="600"/>
      <c r="F65" s="600"/>
      <c r="G65" s="600"/>
      <c r="H65" s="600"/>
      <c r="I65" s="600"/>
      <c r="J65" s="600"/>
      <c r="K65" s="601"/>
      <c r="L65" s="175"/>
    </row>
    <row r="66" spans="1:15" ht="14.4" thickBot="1">
      <c r="A66" s="175"/>
      <c r="B66" s="177"/>
      <c r="C66" s="308"/>
      <c r="D66" s="308"/>
      <c r="E66" s="308"/>
      <c r="F66" s="308"/>
      <c r="G66" s="308"/>
      <c r="H66" s="308"/>
      <c r="I66" s="308"/>
      <c r="J66" s="308"/>
      <c r="K66" s="309"/>
      <c r="L66" s="175"/>
    </row>
    <row r="67" spans="1:15">
      <c r="A67" s="175"/>
      <c r="B67" s="180"/>
      <c r="C67" s="705" t="s">
        <v>464</v>
      </c>
      <c r="D67" s="706"/>
      <c r="E67" s="706"/>
      <c r="F67" s="706"/>
      <c r="G67" s="706"/>
      <c r="H67" s="706"/>
      <c r="I67" s="706"/>
      <c r="J67" s="707"/>
      <c r="K67" s="290"/>
      <c r="L67" s="175"/>
    </row>
    <row r="68" spans="1:15">
      <c r="A68" s="175"/>
      <c r="B68" s="180"/>
      <c r="C68" s="311" t="s">
        <v>203</v>
      </c>
      <c r="D68" s="702" t="s">
        <v>213</v>
      </c>
      <c r="E68" s="708"/>
      <c r="F68" s="221" t="s">
        <v>205</v>
      </c>
      <c r="G68" s="221" t="s">
        <v>206</v>
      </c>
      <c r="H68" s="221" t="s">
        <v>207</v>
      </c>
      <c r="I68" s="221" t="s">
        <v>208</v>
      </c>
      <c r="J68" s="222" t="s">
        <v>179</v>
      </c>
      <c r="K68" s="290"/>
      <c r="L68" s="175"/>
      <c r="N68" s="702" t="s">
        <v>980</v>
      </c>
      <c r="O68" s="646"/>
    </row>
    <row r="69" spans="1:15">
      <c r="A69" s="175"/>
      <c r="B69" s="223"/>
      <c r="C69" s="703" t="s">
        <v>465</v>
      </c>
      <c r="D69" s="709" t="s">
        <v>471</v>
      </c>
      <c r="E69" s="710"/>
      <c r="F69" s="305" t="s">
        <v>1044</v>
      </c>
      <c r="G69" s="305"/>
      <c r="H69" s="305"/>
      <c r="I69" s="224"/>
      <c r="J69" s="226"/>
      <c r="K69" s="227"/>
      <c r="L69" s="175"/>
      <c r="N69" s="765" t="s">
        <v>981</v>
      </c>
      <c r="O69" s="766"/>
    </row>
    <row r="70" spans="1:15">
      <c r="A70" s="175"/>
      <c r="B70" s="223"/>
      <c r="C70" s="703"/>
      <c r="D70" s="709" t="s">
        <v>528</v>
      </c>
      <c r="E70" s="710"/>
      <c r="F70" s="341" t="s">
        <v>1050</v>
      </c>
      <c r="G70" s="341"/>
      <c r="H70" s="341"/>
      <c r="I70" s="224"/>
      <c r="J70" s="226"/>
      <c r="K70" s="227"/>
      <c r="L70" s="175"/>
      <c r="N70" s="709" t="s">
        <v>986</v>
      </c>
      <c r="O70" s="710"/>
    </row>
    <row r="71" spans="1:15">
      <c r="A71" s="175"/>
      <c r="B71" s="223"/>
      <c r="C71" s="703"/>
      <c r="D71" s="709" t="s">
        <v>214</v>
      </c>
      <c r="E71" s="710"/>
      <c r="F71" s="341" t="s">
        <v>1066</v>
      </c>
      <c r="G71" s="341"/>
      <c r="H71" s="341"/>
      <c r="I71" s="224"/>
      <c r="J71" s="229"/>
      <c r="K71" s="227"/>
      <c r="L71" s="175"/>
      <c r="N71" s="709" t="s">
        <v>987</v>
      </c>
      <c r="O71" s="710"/>
    </row>
    <row r="72" spans="1:15">
      <c r="A72" s="175"/>
      <c r="B72" s="223"/>
      <c r="C72" s="703"/>
      <c r="D72" s="709" t="s">
        <v>468</v>
      </c>
      <c r="E72" s="710"/>
      <c r="F72" s="305">
        <v>3</v>
      </c>
      <c r="G72" s="305"/>
      <c r="H72" s="305"/>
      <c r="I72" s="224"/>
      <c r="J72" s="229"/>
      <c r="K72" s="227"/>
      <c r="L72" s="175"/>
      <c r="N72" s="765" t="s">
        <v>982</v>
      </c>
      <c r="O72" s="766"/>
    </row>
    <row r="73" spans="1:15">
      <c r="A73" s="175"/>
      <c r="B73" s="223"/>
      <c r="C73" s="703"/>
      <c r="D73" s="709" t="s">
        <v>463</v>
      </c>
      <c r="E73" s="710"/>
      <c r="F73" s="305" t="s">
        <v>1003</v>
      </c>
      <c r="G73" s="305"/>
      <c r="H73" s="305"/>
      <c r="I73" s="224"/>
      <c r="J73" s="229"/>
      <c r="K73" s="227"/>
      <c r="L73" s="175"/>
      <c r="N73" s="765" t="s">
        <v>983</v>
      </c>
      <c r="O73" s="766"/>
    </row>
    <row r="74" spans="1:15">
      <c r="A74" s="175"/>
      <c r="B74" s="180"/>
      <c r="C74" s="703"/>
      <c r="D74" s="709" t="s">
        <v>228</v>
      </c>
      <c r="E74" s="710"/>
      <c r="F74" s="305">
        <v>80</v>
      </c>
      <c r="G74" s="305"/>
      <c r="H74" s="305"/>
      <c r="I74" s="225"/>
      <c r="J74" s="229"/>
      <c r="K74" s="290"/>
      <c r="L74" s="175"/>
      <c r="N74" s="765" t="s">
        <v>984</v>
      </c>
      <c r="O74" s="766"/>
    </row>
    <row r="75" spans="1:15" ht="14.4" thickBot="1">
      <c r="A75" s="175"/>
      <c r="B75" s="180"/>
      <c r="C75" s="704"/>
      <c r="D75" s="711" t="s">
        <v>229</v>
      </c>
      <c r="E75" s="712"/>
      <c r="F75" s="305">
        <v>80</v>
      </c>
      <c r="G75" s="305"/>
      <c r="H75" s="305"/>
      <c r="I75" s="238"/>
      <c r="J75" s="232"/>
      <c r="K75" s="290"/>
      <c r="L75" s="175"/>
      <c r="N75" s="760" t="s">
        <v>985</v>
      </c>
      <c r="O75" s="712"/>
    </row>
    <row r="76" spans="1:15" ht="14.4" thickBot="1">
      <c r="A76" s="175"/>
      <c r="B76" s="223"/>
      <c r="C76" s="713"/>
      <c r="D76" s="714"/>
      <c r="E76" s="714"/>
      <c r="F76" s="714"/>
      <c r="G76" s="714"/>
      <c r="H76" s="714"/>
      <c r="I76" s="714"/>
      <c r="J76" s="715"/>
      <c r="K76" s="233"/>
      <c r="L76" s="175"/>
    </row>
    <row r="77" spans="1:15">
      <c r="A77" s="175"/>
      <c r="B77" s="180"/>
      <c r="C77" s="705" t="s">
        <v>467</v>
      </c>
      <c r="D77" s="706"/>
      <c r="E77" s="706"/>
      <c r="F77" s="706"/>
      <c r="G77" s="706"/>
      <c r="H77" s="706"/>
      <c r="I77" s="706"/>
      <c r="J77" s="707"/>
      <c r="K77" s="319"/>
      <c r="L77" s="175"/>
    </row>
    <row r="78" spans="1:15">
      <c r="A78" s="175"/>
      <c r="B78" s="180"/>
      <c r="C78" s="311" t="s">
        <v>203</v>
      </c>
      <c r="D78" s="702" t="s">
        <v>213</v>
      </c>
      <c r="E78" s="708"/>
      <c r="F78" s="221" t="s">
        <v>205</v>
      </c>
      <c r="G78" s="221" t="s">
        <v>206</v>
      </c>
      <c r="H78" s="221" t="s">
        <v>207</v>
      </c>
      <c r="I78" s="221" t="s">
        <v>208</v>
      </c>
      <c r="J78" s="222" t="s">
        <v>179</v>
      </c>
      <c r="K78" s="319"/>
      <c r="L78" s="175"/>
    </row>
    <row r="79" spans="1:15">
      <c r="A79" s="175"/>
      <c r="B79" s="223"/>
      <c r="C79" s="703" t="s">
        <v>466</v>
      </c>
      <c r="D79" s="709" t="s">
        <v>471</v>
      </c>
      <c r="E79" s="710"/>
      <c r="F79" s="305"/>
      <c r="G79" s="305"/>
      <c r="H79" s="305"/>
      <c r="I79" s="326"/>
      <c r="J79" s="226"/>
      <c r="K79" s="227"/>
      <c r="L79" s="175"/>
    </row>
    <row r="80" spans="1:15">
      <c r="A80" s="175"/>
      <c r="B80" s="223"/>
      <c r="C80" s="703"/>
      <c r="D80" s="709" t="s">
        <v>528</v>
      </c>
      <c r="E80" s="710"/>
      <c r="F80" s="341"/>
      <c r="G80" s="341"/>
      <c r="H80" s="341"/>
      <c r="I80" s="224"/>
      <c r="J80" s="229"/>
      <c r="K80" s="227"/>
      <c r="L80" s="175"/>
    </row>
    <row r="81" spans="1:12">
      <c r="A81" s="175"/>
      <c r="B81" s="223"/>
      <c r="C81" s="703"/>
      <c r="D81" s="709" t="s">
        <v>214</v>
      </c>
      <c r="E81" s="710"/>
      <c r="F81" s="341"/>
      <c r="G81" s="341"/>
      <c r="H81" s="341"/>
      <c r="I81" s="224"/>
      <c r="J81" s="229"/>
      <c r="K81" s="227"/>
      <c r="L81" s="175"/>
    </row>
    <row r="82" spans="1:12">
      <c r="A82" s="175"/>
      <c r="B82" s="223"/>
      <c r="C82" s="703"/>
      <c r="D82" s="709" t="s">
        <v>468</v>
      </c>
      <c r="E82" s="710"/>
      <c r="F82" s="305"/>
      <c r="G82" s="305"/>
      <c r="H82" s="305"/>
      <c r="I82" s="224"/>
      <c r="J82" s="229"/>
      <c r="K82" s="227"/>
      <c r="L82" s="175"/>
    </row>
    <row r="83" spans="1:12">
      <c r="A83" s="175"/>
      <c r="B83" s="223"/>
      <c r="C83" s="703"/>
      <c r="D83" s="709" t="s">
        <v>463</v>
      </c>
      <c r="E83" s="710"/>
      <c r="F83" s="305"/>
      <c r="G83" s="305"/>
      <c r="H83" s="305"/>
      <c r="I83" s="224"/>
      <c r="J83" s="229"/>
      <c r="K83" s="227"/>
      <c r="L83" s="175"/>
    </row>
    <row r="84" spans="1:12">
      <c r="A84" s="175"/>
      <c r="B84" s="180"/>
      <c r="C84" s="703"/>
      <c r="D84" s="709" t="s">
        <v>228</v>
      </c>
      <c r="E84" s="710"/>
      <c r="F84" s="305"/>
      <c r="G84" s="305"/>
      <c r="H84" s="305"/>
      <c r="I84" s="225"/>
      <c r="J84" s="229"/>
      <c r="K84" s="319"/>
      <c r="L84" s="175"/>
    </row>
    <row r="85" spans="1:12" ht="14.4" thickBot="1">
      <c r="A85" s="175"/>
      <c r="B85" s="180"/>
      <c r="C85" s="704"/>
      <c r="D85" s="711" t="s">
        <v>229</v>
      </c>
      <c r="E85" s="712"/>
      <c r="F85" s="305"/>
      <c r="G85" s="305"/>
      <c r="H85" s="305"/>
      <c r="I85" s="238"/>
      <c r="J85" s="232"/>
      <c r="K85" s="319"/>
      <c r="L85" s="175"/>
    </row>
    <row r="86" spans="1:12" ht="14.4" thickBot="1">
      <c r="A86" s="175"/>
      <c r="B86" s="223"/>
      <c r="C86" s="713"/>
      <c r="D86" s="714"/>
      <c r="E86" s="714"/>
      <c r="F86" s="714"/>
      <c r="G86" s="714"/>
      <c r="H86" s="714"/>
      <c r="I86" s="714"/>
      <c r="J86" s="715"/>
      <c r="K86" s="233"/>
      <c r="L86" s="175"/>
    </row>
    <row r="87" spans="1:12">
      <c r="A87" s="175"/>
      <c r="B87" s="180"/>
      <c r="C87" s="705" t="s">
        <v>469</v>
      </c>
      <c r="D87" s="706"/>
      <c r="E87" s="706"/>
      <c r="F87" s="706"/>
      <c r="G87" s="706"/>
      <c r="H87" s="706"/>
      <c r="I87" s="706"/>
      <c r="J87" s="707"/>
      <c r="K87" s="290"/>
      <c r="L87" s="175"/>
    </row>
    <row r="88" spans="1:12">
      <c r="A88" s="175"/>
      <c r="B88" s="180"/>
      <c r="C88" s="311" t="s">
        <v>203</v>
      </c>
      <c r="D88" s="702" t="s">
        <v>213</v>
      </c>
      <c r="E88" s="708"/>
      <c r="F88" s="221" t="s">
        <v>205</v>
      </c>
      <c r="G88" s="221" t="s">
        <v>206</v>
      </c>
      <c r="H88" s="221" t="s">
        <v>207</v>
      </c>
      <c r="I88" s="221" t="s">
        <v>208</v>
      </c>
      <c r="J88" s="222" t="s">
        <v>179</v>
      </c>
      <c r="K88" s="290"/>
      <c r="L88" s="175"/>
    </row>
    <row r="89" spans="1:12">
      <c r="A89" s="175"/>
      <c r="B89" s="223"/>
      <c r="C89" s="703" t="s">
        <v>470</v>
      </c>
      <c r="D89" s="709" t="s">
        <v>471</v>
      </c>
      <c r="E89" s="710"/>
      <c r="F89" s="305"/>
      <c r="G89" s="305"/>
      <c r="H89" s="305"/>
      <c r="I89" s="236"/>
      <c r="J89" s="226"/>
      <c r="K89" s="227"/>
      <c r="L89" s="175"/>
    </row>
    <row r="90" spans="1:12">
      <c r="A90" s="175"/>
      <c r="B90" s="223"/>
      <c r="C90" s="703"/>
      <c r="D90" s="709" t="s">
        <v>528</v>
      </c>
      <c r="E90" s="710"/>
      <c r="F90" s="341"/>
      <c r="G90" s="341"/>
      <c r="H90" s="341"/>
      <c r="I90" s="224"/>
      <c r="J90" s="229"/>
      <c r="K90" s="227"/>
      <c r="L90" s="175"/>
    </row>
    <row r="91" spans="1:12">
      <c r="A91" s="175"/>
      <c r="B91" s="223"/>
      <c r="C91" s="703"/>
      <c r="D91" s="709" t="s">
        <v>214</v>
      </c>
      <c r="E91" s="710"/>
      <c r="F91" s="341"/>
      <c r="G91" s="341"/>
      <c r="H91" s="341"/>
      <c r="I91" s="224"/>
      <c r="J91" s="229"/>
      <c r="K91" s="227"/>
      <c r="L91" s="175"/>
    </row>
    <row r="92" spans="1:12">
      <c r="A92" s="175"/>
      <c r="B92" s="223"/>
      <c r="C92" s="703"/>
      <c r="D92" s="709" t="s">
        <v>468</v>
      </c>
      <c r="E92" s="710"/>
      <c r="F92" s="305"/>
      <c r="G92" s="305"/>
      <c r="H92" s="305"/>
      <c r="I92" s="236"/>
      <c r="J92" s="229"/>
      <c r="K92" s="227"/>
      <c r="L92" s="175"/>
    </row>
    <row r="93" spans="1:12">
      <c r="A93" s="175"/>
      <c r="B93" s="223"/>
      <c r="C93" s="703"/>
      <c r="D93" s="709" t="s">
        <v>463</v>
      </c>
      <c r="E93" s="710"/>
      <c r="F93" s="305"/>
      <c r="G93" s="305"/>
      <c r="H93" s="305"/>
      <c r="I93" s="237"/>
      <c r="J93" s="229"/>
      <c r="K93" s="227"/>
      <c r="L93" s="175"/>
    </row>
    <row r="94" spans="1:12">
      <c r="A94" s="175"/>
      <c r="B94" s="180"/>
      <c r="C94" s="703"/>
      <c r="D94" s="709" t="s">
        <v>228</v>
      </c>
      <c r="E94" s="710"/>
      <c r="F94" s="305"/>
      <c r="G94" s="305"/>
      <c r="H94" s="305"/>
      <c r="I94" s="225"/>
      <c r="J94" s="229"/>
      <c r="K94" s="290"/>
      <c r="L94" s="175"/>
    </row>
    <row r="95" spans="1:12" ht="14.4" thickBot="1">
      <c r="A95" s="175"/>
      <c r="B95" s="180"/>
      <c r="C95" s="704"/>
      <c r="D95" s="711" t="s">
        <v>229</v>
      </c>
      <c r="E95" s="712"/>
      <c r="F95" s="306"/>
      <c r="G95" s="306"/>
      <c r="H95" s="306"/>
      <c r="I95" s="238"/>
      <c r="J95" s="232"/>
      <c r="K95" s="290"/>
      <c r="L95" s="175"/>
    </row>
    <row r="96" spans="1:12" ht="14.4" thickBot="1">
      <c r="A96" s="175"/>
      <c r="B96" s="239"/>
      <c r="C96" s="690"/>
      <c r="D96" s="690"/>
      <c r="E96" s="690"/>
      <c r="F96" s="690"/>
      <c r="G96" s="690"/>
      <c r="H96" s="690"/>
      <c r="I96" s="690"/>
      <c r="J96" s="690"/>
      <c r="K96" s="240"/>
      <c r="L96" s="175"/>
    </row>
    <row r="97" spans="1:14" ht="16.2" thickBot="1">
      <c r="A97" s="175"/>
      <c r="B97" s="599" t="s">
        <v>545</v>
      </c>
      <c r="C97" s="600"/>
      <c r="D97" s="600"/>
      <c r="E97" s="600"/>
      <c r="F97" s="600"/>
      <c r="G97" s="600"/>
      <c r="H97" s="600"/>
      <c r="I97" s="600"/>
      <c r="J97" s="600"/>
      <c r="K97" s="601"/>
      <c r="L97" s="175"/>
      <c r="N97" s="285" t="s">
        <v>421</v>
      </c>
    </row>
    <row r="98" spans="1:14" ht="9.75" customHeight="1" thickBot="1">
      <c r="A98" s="175"/>
      <c r="B98" s="180"/>
      <c r="C98" s="289"/>
      <c r="D98" s="289"/>
      <c r="E98" s="289"/>
      <c r="F98" s="289"/>
      <c r="G98" s="289"/>
      <c r="H98" s="289"/>
      <c r="I98" s="289"/>
      <c r="J98" s="289"/>
      <c r="K98" s="290"/>
      <c r="L98" s="175"/>
    </row>
    <row r="99" spans="1:14" ht="14.4">
      <c r="A99" s="175"/>
      <c r="B99" s="180"/>
      <c r="C99" s="718" t="s">
        <v>529</v>
      </c>
      <c r="D99" s="719"/>
      <c r="E99" s="720"/>
      <c r="F99" s="717" t="s">
        <v>420</v>
      </c>
      <c r="G99" s="717"/>
      <c r="H99" s="717"/>
      <c r="I99" s="589" t="str">
        <f>H15</f>
        <v>SWAP to New COMBA</v>
      </c>
      <c r="J99" s="590"/>
      <c r="K99" s="290"/>
      <c r="L99" s="175"/>
      <c r="N99" s="284" t="s">
        <v>422</v>
      </c>
    </row>
    <row r="100" spans="1:14">
      <c r="A100" s="175"/>
      <c r="B100" s="180"/>
      <c r="C100" s="347" t="s">
        <v>203</v>
      </c>
      <c r="D100" s="647" t="s">
        <v>213</v>
      </c>
      <c r="E100" s="647"/>
      <c r="F100" s="221" t="s">
        <v>205</v>
      </c>
      <c r="G100" s="221" t="s">
        <v>206</v>
      </c>
      <c r="H100" s="221" t="s">
        <v>207</v>
      </c>
      <c r="I100" s="221" t="s">
        <v>208</v>
      </c>
      <c r="J100" s="222" t="s">
        <v>179</v>
      </c>
      <c r="K100" s="290"/>
      <c r="L100" s="175"/>
    </row>
    <row r="101" spans="1:14">
      <c r="A101" s="175"/>
      <c r="B101" s="223"/>
      <c r="C101" s="703" t="s">
        <v>216</v>
      </c>
      <c r="D101" s="698" t="s">
        <v>471</v>
      </c>
      <c r="E101" s="698"/>
      <c r="F101" s="224" t="s">
        <v>1046</v>
      </c>
      <c r="G101" s="224" t="s">
        <v>1046</v>
      </c>
      <c r="H101" s="224" t="s">
        <v>1046</v>
      </c>
      <c r="I101" s="236"/>
      <c r="J101" s="226"/>
      <c r="K101" s="227"/>
      <c r="L101" s="175"/>
    </row>
    <row r="102" spans="1:14">
      <c r="A102" s="175"/>
      <c r="B102" s="223"/>
      <c r="C102" s="703"/>
      <c r="D102" s="698" t="s">
        <v>214</v>
      </c>
      <c r="E102" s="698"/>
      <c r="F102" s="305" t="s">
        <v>1047</v>
      </c>
      <c r="G102" s="305" t="s">
        <v>1047</v>
      </c>
      <c r="H102" s="305" t="s">
        <v>1047</v>
      </c>
      <c r="I102" s="237"/>
      <c r="J102" s="229"/>
      <c r="K102" s="227"/>
      <c r="L102" s="175"/>
    </row>
    <row r="103" spans="1:14">
      <c r="A103" s="175"/>
      <c r="B103" s="223"/>
      <c r="C103" s="703"/>
      <c r="D103" s="698" t="s">
        <v>215</v>
      </c>
      <c r="E103" s="698"/>
      <c r="F103" s="305">
        <v>3</v>
      </c>
      <c r="G103" s="305">
        <v>3</v>
      </c>
      <c r="H103" s="305">
        <v>3</v>
      </c>
      <c r="I103" s="236"/>
      <c r="J103" s="229"/>
      <c r="K103" s="227"/>
      <c r="L103" s="175"/>
    </row>
    <row r="104" spans="1:14">
      <c r="A104" s="175"/>
      <c r="B104" s="180"/>
      <c r="C104" s="703"/>
      <c r="D104" s="698" t="s">
        <v>228</v>
      </c>
      <c r="E104" s="698"/>
      <c r="F104" s="305">
        <v>100</v>
      </c>
      <c r="G104" s="305">
        <v>100</v>
      </c>
      <c r="H104" s="305">
        <v>100</v>
      </c>
      <c r="I104" s="225"/>
      <c r="J104" s="229"/>
      <c r="K104" s="290"/>
      <c r="L104" s="175"/>
    </row>
    <row r="105" spans="1:14" ht="14.4" thickBot="1">
      <c r="A105" s="175"/>
      <c r="B105" s="180"/>
      <c r="C105" s="704"/>
      <c r="D105" s="716" t="s">
        <v>229</v>
      </c>
      <c r="E105" s="716"/>
      <c r="F105" s="306">
        <v>80</v>
      </c>
      <c r="G105" s="306">
        <v>80</v>
      </c>
      <c r="H105" s="306">
        <v>80</v>
      </c>
      <c r="I105" s="238"/>
      <c r="J105" s="232"/>
      <c r="K105" s="290"/>
      <c r="L105" s="175"/>
    </row>
    <row r="106" spans="1:14" ht="9.75" customHeight="1" thickBot="1">
      <c r="A106" s="175"/>
      <c r="B106" s="180"/>
      <c r="C106" s="219"/>
      <c r="D106" s="219"/>
      <c r="E106" s="219"/>
      <c r="F106" s="219"/>
      <c r="G106" s="219"/>
      <c r="H106" s="219"/>
      <c r="I106" s="219"/>
      <c r="J106" s="219"/>
      <c r="K106" s="220"/>
      <c r="L106" s="175"/>
    </row>
    <row r="107" spans="1:14">
      <c r="A107" s="175"/>
      <c r="B107" s="180"/>
      <c r="C107" s="705" t="s">
        <v>530</v>
      </c>
      <c r="D107" s="706"/>
      <c r="E107" s="706"/>
      <c r="F107" s="706"/>
      <c r="G107" s="706"/>
      <c r="H107" s="706"/>
      <c r="I107" s="706"/>
      <c r="J107" s="707"/>
      <c r="K107" s="220"/>
      <c r="L107" s="175"/>
    </row>
    <row r="108" spans="1:14">
      <c r="A108" s="175"/>
      <c r="B108" s="180"/>
      <c r="C108" s="311" t="s">
        <v>203</v>
      </c>
      <c r="D108" s="702" t="s">
        <v>213</v>
      </c>
      <c r="E108" s="708"/>
      <c r="F108" s="310" t="s">
        <v>205</v>
      </c>
      <c r="G108" s="221" t="s">
        <v>206</v>
      </c>
      <c r="H108" s="221" t="s">
        <v>207</v>
      </c>
      <c r="I108" s="221" t="s">
        <v>208</v>
      </c>
      <c r="J108" s="222" t="s">
        <v>179</v>
      </c>
      <c r="K108" s="220"/>
      <c r="L108" s="175"/>
    </row>
    <row r="109" spans="1:14">
      <c r="A109" s="175"/>
      <c r="B109" s="180"/>
      <c r="C109" s="730" t="s">
        <v>216</v>
      </c>
      <c r="D109" s="698" t="s">
        <v>471</v>
      </c>
      <c r="E109" s="698"/>
      <c r="F109" s="305" t="s">
        <v>523</v>
      </c>
      <c r="G109" s="305" t="s">
        <v>523</v>
      </c>
      <c r="H109" s="305" t="s">
        <v>523</v>
      </c>
      <c r="I109" s="237"/>
      <c r="J109" s="229"/>
      <c r="K109" s="338"/>
      <c r="L109" s="175"/>
    </row>
    <row r="110" spans="1:14">
      <c r="A110" s="175"/>
      <c r="B110" s="223"/>
      <c r="C110" s="731"/>
      <c r="D110" s="709" t="s">
        <v>214</v>
      </c>
      <c r="E110" s="710"/>
      <c r="F110" s="224" t="s">
        <v>524</v>
      </c>
      <c r="G110" s="224" t="s">
        <v>524</v>
      </c>
      <c r="H110" s="224" t="s">
        <v>524</v>
      </c>
      <c r="I110" s="236"/>
      <c r="J110" s="226"/>
      <c r="K110" s="227"/>
      <c r="L110" s="175"/>
    </row>
    <row r="111" spans="1:14">
      <c r="A111" s="175"/>
      <c r="B111" s="223"/>
      <c r="C111" s="731"/>
      <c r="D111" s="709" t="s">
        <v>227</v>
      </c>
      <c r="E111" s="710"/>
      <c r="F111" s="305">
        <v>1</v>
      </c>
      <c r="G111" s="305">
        <v>1</v>
      </c>
      <c r="H111" s="305">
        <v>1</v>
      </c>
      <c r="I111" s="237"/>
      <c r="J111" s="229"/>
      <c r="K111" s="227"/>
      <c r="L111" s="175"/>
    </row>
    <row r="112" spans="1:14">
      <c r="A112" s="175"/>
      <c r="B112" s="223"/>
      <c r="C112" s="731"/>
      <c r="D112" s="709" t="s">
        <v>215</v>
      </c>
      <c r="E112" s="710"/>
      <c r="F112" s="305">
        <v>3</v>
      </c>
      <c r="G112" s="305">
        <v>3</v>
      </c>
      <c r="H112" s="305">
        <v>3</v>
      </c>
      <c r="I112" s="236"/>
      <c r="J112" s="229"/>
      <c r="K112" s="227"/>
      <c r="L112" s="175"/>
    </row>
    <row r="113" spans="1:12">
      <c r="A113" s="175"/>
      <c r="B113" s="180"/>
      <c r="C113" s="731"/>
      <c r="D113" s="709" t="s">
        <v>228</v>
      </c>
      <c r="E113" s="710"/>
      <c r="F113" s="305">
        <v>100</v>
      </c>
      <c r="G113" s="305">
        <v>100</v>
      </c>
      <c r="H113" s="305">
        <v>100</v>
      </c>
      <c r="I113" s="225"/>
      <c r="J113" s="229"/>
      <c r="K113" s="220"/>
      <c r="L113" s="175"/>
    </row>
    <row r="114" spans="1:12" ht="14.4" thickBot="1">
      <c r="A114" s="175"/>
      <c r="B114" s="180"/>
      <c r="C114" s="732"/>
      <c r="D114" s="711" t="s">
        <v>229</v>
      </c>
      <c r="E114" s="712"/>
      <c r="F114" s="306">
        <v>80</v>
      </c>
      <c r="G114" s="306">
        <v>80</v>
      </c>
      <c r="H114" s="306">
        <v>80</v>
      </c>
      <c r="I114" s="238"/>
      <c r="J114" s="232"/>
      <c r="K114" s="220"/>
      <c r="L114" s="175"/>
    </row>
    <row r="115" spans="1:12" ht="14.4" thickBot="1">
      <c r="A115" s="175"/>
      <c r="B115" s="239"/>
      <c r="C115" s="205"/>
      <c r="D115" s="205"/>
      <c r="E115" s="205"/>
      <c r="F115" s="205"/>
      <c r="G115" s="205"/>
      <c r="H115" s="205"/>
      <c r="I115" s="205"/>
      <c r="J115" s="205"/>
      <c r="K115" s="240"/>
      <c r="L115" s="175"/>
    </row>
    <row r="116" spans="1:12">
      <c r="A116" s="175"/>
      <c r="B116" s="208"/>
      <c r="C116" s="208"/>
      <c r="D116" s="208"/>
      <c r="E116" s="208"/>
      <c r="F116" s="208"/>
      <c r="G116" s="208"/>
      <c r="H116" s="208"/>
      <c r="I116" s="208"/>
      <c r="J116" s="208"/>
      <c r="K116" s="208"/>
      <c r="L116" s="175"/>
    </row>
  </sheetData>
  <mergeCells count="160">
    <mergeCell ref="S18:U18"/>
    <mergeCell ref="S17:U17"/>
    <mergeCell ref="S16:U16"/>
    <mergeCell ref="S15:U15"/>
    <mergeCell ref="S14:U14"/>
    <mergeCell ref="S13:U13"/>
    <mergeCell ref="S12:U12"/>
    <mergeCell ref="S11:U11"/>
    <mergeCell ref="P18:R18"/>
    <mergeCell ref="P17:R17"/>
    <mergeCell ref="P16:R16"/>
    <mergeCell ref="P15:R15"/>
    <mergeCell ref="P14:R14"/>
    <mergeCell ref="P13:R13"/>
    <mergeCell ref="P12:R12"/>
    <mergeCell ref="P11:R11"/>
    <mergeCell ref="N15:O18"/>
    <mergeCell ref="N11:O11"/>
    <mergeCell ref="N12:O14"/>
    <mergeCell ref="N69:O69"/>
    <mergeCell ref="N70:O70"/>
    <mergeCell ref="N71:O71"/>
    <mergeCell ref="N72:O72"/>
    <mergeCell ref="N73:O73"/>
    <mergeCell ref="N74:O74"/>
    <mergeCell ref="N23:O23"/>
    <mergeCell ref="N24:O24"/>
    <mergeCell ref="N25:O25"/>
    <mergeCell ref="N26:O26"/>
    <mergeCell ref="N27:O27"/>
    <mergeCell ref="N28:O28"/>
    <mergeCell ref="N48:O48"/>
    <mergeCell ref="N49:O49"/>
    <mergeCell ref="N75:O75"/>
    <mergeCell ref="N50:O50"/>
    <mergeCell ref="N51:O51"/>
    <mergeCell ref="N52:O52"/>
    <mergeCell ref="N53:O53"/>
    <mergeCell ref="N54:O54"/>
    <mergeCell ref="N55:O55"/>
    <mergeCell ref="P51:R55"/>
    <mergeCell ref="N68:O68"/>
    <mergeCell ref="E16:G16"/>
    <mergeCell ref="H16:J16"/>
    <mergeCell ref="E17:G17"/>
    <mergeCell ref="H17:J17"/>
    <mergeCell ref="E18:G18"/>
    <mergeCell ref="H18:J18"/>
    <mergeCell ref="D70:E70"/>
    <mergeCell ref="B9:K9"/>
    <mergeCell ref="C11:D11"/>
    <mergeCell ref="C12:D14"/>
    <mergeCell ref="C15:D18"/>
    <mergeCell ref="C19:J19"/>
    <mergeCell ref="E11:G11"/>
    <mergeCell ref="E12:G12"/>
    <mergeCell ref="H11:J11"/>
    <mergeCell ref="H12:J12"/>
    <mergeCell ref="E13:G13"/>
    <mergeCell ref="H13:J13"/>
    <mergeCell ref="E14:G14"/>
    <mergeCell ref="H14:J14"/>
    <mergeCell ref="E15:G15"/>
    <mergeCell ref="H15:J15"/>
    <mergeCell ref="D23:E23"/>
    <mergeCell ref="D24:E24"/>
    <mergeCell ref="C109:C114"/>
    <mergeCell ref="E3:H6"/>
    <mergeCell ref="C29:J29"/>
    <mergeCell ref="C38:J38"/>
    <mergeCell ref="D39:E39"/>
    <mergeCell ref="D114:E114"/>
    <mergeCell ref="D108:E108"/>
    <mergeCell ref="D110:E110"/>
    <mergeCell ref="D111:E111"/>
    <mergeCell ref="D112:E112"/>
    <mergeCell ref="D113:E113"/>
    <mergeCell ref="C37:J37"/>
    <mergeCell ref="C30:J30"/>
    <mergeCell ref="D31:E31"/>
    <mergeCell ref="C32:C36"/>
    <mergeCell ref="D32:E32"/>
    <mergeCell ref="D33:E33"/>
    <mergeCell ref="D34:E34"/>
    <mergeCell ref="D35:E35"/>
    <mergeCell ref="D36:E36"/>
    <mergeCell ref="C8:K8"/>
    <mergeCell ref="C22:J22"/>
    <mergeCell ref="C24:C28"/>
    <mergeCell ref="B20:K20"/>
    <mergeCell ref="D25:E25"/>
    <mergeCell ref="D26:E26"/>
    <mergeCell ref="D27:E27"/>
    <mergeCell ref="D28:E28"/>
    <mergeCell ref="D40:E40"/>
    <mergeCell ref="D41:E41"/>
    <mergeCell ref="D42:E42"/>
    <mergeCell ref="D43:E43"/>
    <mergeCell ref="D44:E44"/>
    <mergeCell ref="D68:E68"/>
    <mergeCell ref="D88:E88"/>
    <mergeCell ref="D69:E69"/>
    <mergeCell ref="D71:E71"/>
    <mergeCell ref="D72:E72"/>
    <mergeCell ref="D73:E73"/>
    <mergeCell ref="C45:J45"/>
    <mergeCell ref="C67:J67"/>
    <mergeCell ref="C40:C44"/>
    <mergeCell ref="D74:E74"/>
    <mergeCell ref="D75:E75"/>
    <mergeCell ref="D50:E50"/>
    <mergeCell ref="D51:E51"/>
    <mergeCell ref="D52:E52"/>
    <mergeCell ref="D54:E54"/>
    <mergeCell ref="D55:E55"/>
    <mergeCell ref="D53:E53"/>
    <mergeCell ref="I48:J48"/>
    <mergeCell ref="B46:K46"/>
    <mergeCell ref="C48:H48"/>
    <mergeCell ref="C76:J76"/>
    <mergeCell ref="C87:J87"/>
    <mergeCell ref="C69:C75"/>
    <mergeCell ref="C56:J56"/>
    <mergeCell ref="B97:K97"/>
    <mergeCell ref="D93:E93"/>
    <mergeCell ref="D94:E94"/>
    <mergeCell ref="D95:E95"/>
    <mergeCell ref="D89:E89"/>
    <mergeCell ref="D90:E90"/>
    <mergeCell ref="D91:E91"/>
    <mergeCell ref="D104:E104"/>
    <mergeCell ref="D105:E105"/>
    <mergeCell ref="I99:J99"/>
    <mergeCell ref="F99:H99"/>
    <mergeCell ref="C99:E99"/>
    <mergeCell ref="D102:E102"/>
    <mergeCell ref="E60:H63"/>
    <mergeCell ref="D109:E109"/>
    <mergeCell ref="C50:C55"/>
    <mergeCell ref="B65:K65"/>
    <mergeCell ref="D49:E49"/>
    <mergeCell ref="D103:E103"/>
    <mergeCell ref="D100:E100"/>
    <mergeCell ref="C101:C105"/>
    <mergeCell ref="D101:E101"/>
    <mergeCell ref="C77:J77"/>
    <mergeCell ref="D78:E78"/>
    <mergeCell ref="C79:C85"/>
    <mergeCell ref="D79:E79"/>
    <mergeCell ref="D80:E80"/>
    <mergeCell ref="D81:E81"/>
    <mergeCell ref="D82:E82"/>
    <mergeCell ref="D83:E83"/>
    <mergeCell ref="D84:E84"/>
    <mergeCell ref="D85:E85"/>
    <mergeCell ref="C86:J86"/>
    <mergeCell ref="C96:J96"/>
    <mergeCell ref="D92:E92"/>
    <mergeCell ref="C107:J107"/>
    <mergeCell ref="C89:C95"/>
  </mergeCells>
  <phoneticPr fontId="27" type="noConversion"/>
  <conditionalFormatting sqref="I89 I110:I112 I92:I93">
    <cfRule type="expression" dxfId="44" priority="118">
      <formula>$H$67="N"</formula>
    </cfRule>
  </conditionalFormatting>
  <conditionalFormatting sqref="G27:I27 I54:I55 F111:H112 F35:I35 F94:I94 I40 I79 F110 F113:I113 I43 G69:I69 I82:I84 F92:H93 F50:I50 G24:I24 I51:I52 I70:I71 G72:I72 I73:I74 G74:H75 F32:I32">
    <cfRule type="expression" dxfId="43" priority="110">
      <formula>$H$48="N"</formula>
    </cfRule>
  </conditionalFormatting>
  <conditionalFormatting sqref="I53">
    <cfRule type="expression" dxfId="42" priority="99">
      <formula>$H$48="N"</formula>
    </cfRule>
  </conditionalFormatting>
  <conditionalFormatting sqref="F101:J101 I102:J105">
    <cfRule type="expression" dxfId="41" priority="76">
      <formula>$I$99="Reused"</formula>
    </cfRule>
  </conditionalFormatting>
  <conditionalFormatting sqref="F54:H54">
    <cfRule type="expression" dxfId="40" priority="60">
      <formula>$H$48="N"</formula>
    </cfRule>
  </conditionalFormatting>
  <conditionalFormatting sqref="F89:H89">
    <cfRule type="expression" dxfId="39" priority="57">
      <formula>$H$48="N"</formula>
    </cfRule>
  </conditionalFormatting>
  <conditionalFormatting sqref="F110:H110">
    <cfRule type="expression" dxfId="38" priority="56">
      <formula>$H$48="N"</formula>
    </cfRule>
  </conditionalFormatting>
  <conditionalFormatting sqref="F40:H43">
    <cfRule type="expression" dxfId="37" priority="52">
      <formula>$H$48="N"</formula>
    </cfRule>
  </conditionalFormatting>
  <conditionalFormatting sqref="F102:H103">
    <cfRule type="expression" dxfId="36" priority="51">
      <formula>$I$99="Reused"</formula>
    </cfRule>
  </conditionalFormatting>
  <conditionalFormatting sqref="I80:I81">
    <cfRule type="expression" dxfId="35" priority="47">
      <formula>$H$48="N"</formula>
    </cfRule>
  </conditionalFormatting>
  <conditionalFormatting sqref="F91:I91 I90">
    <cfRule type="expression" dxfId="34" priority="46">
      <formula>$H$48="N"</formula>
    </cfRule>
  </conditionalFormatting>
  <conditionalFormatting sqref="I109">
    <cfRule type="expression" dxfId="33" priority="45">
      <formula>$H$67="N"</formula>
    </cfRule>
  </conditionalFormatting>
  <conditionalFormatting sqref="F104:H105">
    <cfRule type="expression" dxfId="32" priority="44">
      <formula>$I$99="Reused"</formula>
    </cfRule>
  </conditionalFormatting>
  <conditionalFormatting sqref="F109:H109">
    <cfRule type="expression" dxfId="31" priority="43">
      <formula>$H$48="N"</formula>
    </cfRule>
  </conditionalFormatting>
  <conditionalFormatting sqref="H13 H18 H15">
    <cfRule type="expression" dxfId="30" priority="42">
      <formula>$H$51="N"</formula>
    </cfRule>
  </conditionalFormatting>
  <conditionalFormatting sqref="H16:H17">
    <cfRule type="expression" dxfId="29" priority="41">
      <formula>$H$51="N"</formula>
    </cfRule>
  </conditionalFormatting>
  <conditionalFormatting sqref="H14">
    <cfRule type="expression" dxfId="28" priority="37">
      <formula>$H$51="N"</formula>
    </cfRule>
  </conditionalFormatting>
  <conditionalFormatting sqref="S13 S17:S18 S15">
    <cfRule type="expression" dxfId="27" priority="36">
      <formula>$H$51="N"</formula>
    </cfRule>
  </conditionalFormatting>
  <conditionalFormatting sqref="S16">
    <cfRule type="expression" dxfId="26" priority="35">
      <formula>$H$51="N"</formula>
    </cfRule>
  </conditionalFormatting>
  <conditionalFormatting sqref="S12">
    <cfRule type="expression" dxfId="25" priority="34">
      <formula>$H$51="N"</formula>
    </cfRule>
  </conditionalFormatting>
  <conditionalFormatting sqref="S14">
    <cfRule type="expression" dxfId="24" priority="33">
      <formula>$H$51="N"</formula>
    </cfRule>
  </conditionalFormatting>
  <conditionalFormatting sqref="F90:H90">
    <cfRule type="expression" dxfId="23" priority="32">
      <formula>$H$48="N"</formula>
    </cfRule>
  </conditionalFormatting>
  <conditionalFormatting sqref="H12">
    <cfRule type="expression" dxfId="22" priority="31">
      <formula>$H$51="N"</formula>
    </cfRule>
  </conditionalFormatting>
  <conditionalFormatting sqref="G70:H71">
    <cfRule type="expression" dxfId="21" priority="30">
      <formula>$H$48="N"</formula>
    </cfRule>
  </conditionalFormatting>
  <conditionalFormatting sqref="G74:H74">
    <cfRule type="expression" dxfId="20" priority="24">
      <formula>$H$48="N"</formula>
    </cfRule>
  </conditionalFormatting>
  <conditionalFormatting sqref="G75:H75">
    <cfRule type="expression" dxfId="19" priority="23">
      <formula>$H$48="N"</formula>
    </cfRule>
  </conditionalFormatting>
  <conditionalFormatting sqref="G73:H73">
    <cfRule type="expression" dxfId="18" priority="21">
      <formula>$H$48="N"</formula>
    </cfRule>
  </conditionalFormatting>
  <conditionalFormatting sqref="F53:H53">
    <cfRule type="expression" dxfId="17" priority="18">
      <formula>$H$48="N"</formula>
    </cfRule>
  </conditionalFormatting>
  <conditionalFormatting sqref="F79:H79 F81 F82:H82 F84:H85">
    <cfRule type="expression" dxfId="16" priority="17">
      <formula>$H$48="N"</formula>
    </cfRule>
  </conditionalFormatting>
  <conditionalFormatting sqref="F80:H80 G81:H81">
    <cfRule type="expression" dxfId="15" priority="16">
      <formula>$H$48="N"</formula>
    </cfRule>
  </conditionalFormatting>
  <conditionalFormatting sqref="F85">
    <cfRule type="expression" dxfId="14" priority="15">
      <formula>$H$48="N"</formula>
    </cfRule>
  </conditionalFormatting>
  <conditionalFormatting sqref="G84:H84">
    <cfRule type="expression" dxfId="13" priority="14">
      <formula>$H$48="N"</formula>
    </cfRule>
  </conditionalFormatting>
  <conditionalFormatting sqref="G85:H85">
    <cfRule type="expression" dxfId="12" priority="13">
      <formula>$H$48="N"</formula>
    </cfRule>
  </conditionalFormatting>
  <conditionalFormatting sqref="F83:H83">
    <cfRule type="expression" dxfId="11" priority="10">
      <formula>$H$48="N"</formula>
    </cfRule>
  </conditionalFormatting>
  <conditionalFormatting sqref="F83:H83">
    <cfRule type="expression" dxfId="10" priority="9">
      <formula>$H$48="N"</formula>
    </cfRule>
  </conditionalFormatting>
  <conditionalFormatting sqref="F27 F24">
    <cfRule type="expression" dxfId="9" priority="7">
      <formula>$H$48="N"</formula>
    </cfRule>
  </conditionalFormatting>
  <conditionalFormatting sqref="F69 F71:F72 F74:F75">
    <cfRule type="expression" dxfId="8" priority="6">
      <formula>$H$48="N"</formula>
    </cfRule>
  </conditionalFormatting>
  <conditionalFormatting sqref="F70">
    <cfRule type="expression" dxfId="7" priority="5">
      <formula>$H$48="N"</formula>
    </cfRule>
  </conditionalFormatting>
  <conditionalFormatting sqref="F75">
    <cfRule type="expression" dxfId="6" priority="4">
      <formula>$H$48="N"</formula>
    </cfRule>
  </conditionalFormatting>
  <conditionalFormatting sqref="F73">
    <cfRule type="expression" dxfId="5" priority="3">
      <formula>$H$48="N"</formula>
    </cfRule>
  </conditionalFormatting>
  <conditionalFormatting sqref="F73">
    <cfRule type="expression" dxfId="4" priority="2">
      <formula>$H$48="N"</formula>
    </cfRule>
  </conditionalFormatting>
  <conditionalFormatting sqref="F114:H114">
    <cfRule type="expression" dxfId="3" priority="1">
      <formula>$I$99="Reused"</formula>
    </cfRule>
  </conditionalFormatting>
  <dataValidations count="13">
    <dataValidation type="list" allowBlank="1" showInputMessage="1" sqref="I101 I89 I110">
      <formula1>"HBXX-3817TB1-VTM,CVV2NPX308.208R"</formula1>
    </dataValidation>
    <dataValidation type="list" allowBlank="1" showInputMessage="1" showErrorMessage="1" sqref="I28 I36 I55 I19">
      <formula1>"Y,N"</formula1>
    </dataValidation>
    <dataValidation type="list" allowBlank="1" showInputMessage="1" showErrorMessage="1" sqref="I72 I82 I112 I103 I92">
      <formula1>"Sub boom,Boom,Unipole,pole"</formula1>
    </dataValidation>
    <dataValidation type="list" allowBlank="1" showInputMessage="1" showErrorMessage="1" sqref="F79:I79 F89:H89 F69:I69">
      <formula1>"HUAWEI,ASB,ZTE"</formula1>
    </dataValidation>
    <dataValidation type="list" allowBlank="1" showInputMessage="1" showErrorMessage="1" sqref="F50:H50">
      <formula1>"6 Port,10 Port"</formula1>
    </dataValidation>
    <dataValidation type="list" allowBlank="1" showInputMessage="1" showErrorMessage="1" sqref="I48:J48">
      <formula1>"Add New, SWAP G900 Antenna,SWAP D1800 Antenna,SWAP 3G-2100 Antenna"</formula1>
    </dataValidation>
    <dataValidation type="list" allowBlank="1" showInputMessage="1" showErrorMessage="1" sqref="F101:H101 F109:H109">
      <formula1>"COMBA,HUAWEI"</formula1>
    </dataValidation>
    <dataValidation type="list" allowBlank="1" showInputMessage="1" showErrorMessage="1" sqref="F15:G18 Q15:R18">
      <formula1>"Reused,New COMBA,New HUAWEI,Out of service,N/A"</formula1>
    </dataValidation>
    <dataValidation type="list" allowBlank="1" showInputMessage="1" showErrorMessage="1" sqref="S15:U18 H15:J18">
      <formula1>"Reused,SWAP to New COMBA,Add New COMBA,Add New HUAWEI,Dismantle,N/A"</formula1>
    </dataValidation>
    <dataValidation type="list" allowBlank="1" showInputMessage="1" showErrorMessage="1" sqref="F104:H104">
      <formula1>"25,50,75,100"</formula1>
    </dataValidation>
    <dataValidation type="list" allowBlank="1" showInputMessage="1" showErrorMessage="1" sqref="N48:O48">
      <formula1>"Add New, SWAP G900 Antenna,SWAP G1800 Antenna"</formula1>
    </dataValidation>
    <dataValidation type="list" allowBlank="1" showInputMessage="1" showErrorMessage="1" sqref="F102:H102">
      <formula1>"ENB-10，A57R"</formula1>
    </dataValidation>
    <dataValidation type="list" allowBlank="1" showInputMessage="1" showErrorMessage="1" sqref="F113:H113">
      <formula1>"30,40,50,70,100"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82" fitToHeight="0" orientation="portrait" r:id="rId1"/>
  <headerFooter alignWithMargins="0">
    <oddHeader>&amp;C&amp;A</oddHeader>
    <oddFooter>&amp;RPage&amp;Pof&amp;N</oddFooter>
  </headerFooter>
  <rowBreaks count="1" manualBreakCount="1">
    <brk id="57" max="11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0.39997558519241921"/>
    <pageSetUpPr fitToPage="1"/>
  </sheetPr>
  <dimension ref="A1:T72"/>
  <sheetViews>
    <sheetView showGridLines="0" view="pageBreakPreview" topLeftCell="A40" zoomScale="86" zoomScaleNormal="70" zoomScaleSheetLayoutView="86" workbookViewId="0">
      <selection activeCell="S65" sqref="S65"/>
    </sheetView>
  </sheetViews>
  <sheetFormatPr defaultColWidth="10.33203125" defaultRowHeight="15" customHeight="1"/>
  <cols>
    <col min="1" max="1" width="2.44140625" style="242" customWidth="1"/>
    <col min="2" max="3" width="2.88671875" style="242" customWidth="1"/>
    <col min="4" max="6" width="15.6640625" style="242" customWidth="1"/>
    <col min="7" max="7" width="2.88671875" style="242" customWidth="1"/>
    <col min="8" max="8" width="15.6640625" style="242" customWidth="1"/>
    <col min="9" max="10" width="7.6640625" style="242" customWidth="1"/>
    <col min="11" max="11" width="15.6640625" style="242" customWidth="1"/>
    <col min="12" max="12" width="2.88671875" style="242" customWidth="1"/>
    <col min="13" max="15" width="15.6640625" style="242" customWidth="1"/>
    <col min="16" max="17" width="2.88671875" style="242" customWidth="1"/>
    <col min="18" max="18" width="2.44140625" style="242" customWidth="1"/>
    <col min="19" max="16384" width="10.33203125" style="242"/>
  </cols>
  <sheetData>
    <row r="1" spans="1:20" s="243" customFormat="1" ht="15" customHeight="1" thickBot="1">
      <c r="A1" s="242"/>
      <c r="R1" s="242"/>
    </row>
    <row r="2" spans="1:20" s="243" customFormat="1" ht="15" customHeight="1" thickBot="1">
      <c r="A2" s="242"/>
      <c r="B2" s="244"/>
      <c r="C2" s="245"/>
      <c r="D2" s="245"/>
      <c r="E2" s="245"/>
      <c r="F2" s="245"/>
      <c r="G2" s="245"/>
      <c r="H2" s="245"/>
      <c r="I2" s="245"/>
      <c r="J2" s="245"/>
      <c r="K2" s="245"/>
      <c r="L2" s="245"/>
      <c r="M2" s="245"/>
      <c r="N2" s="245"/>
      <c r="O2" s="245"/>
      <c r="P2" s="245"/>
      <c r="Q2" s="246"/>
    </row>
    <row r="3" spans="1:20" s="243" customFormat="1" ht="15" customHeight="1">
      <c r="A3" s="242"/>
      <c r="B3" s="247"/>
      <c r="C3" s="778"/>
      <c r="D3" s="779"/>
      <c r="E3" s="779"/>
      <c r="F3" s="787" t="s">
        <v>181</v>
      </c>
      <c r="G3" s="788"/>
      <c r="H3" s="788"/>
      <c r="I3" s="788"/>
      <c r="J3" s="788"/>
      <c r="K3" s="788"/>
      <c r="L3" s="788"/>
      <c r="M3" s="789"/>
      <c r="N3" s="779"/>
      <c r="O3" s="779"/>
      <c r="P3" s="784"/>
      <c r="Q3" s="248"/>
    </row>
    <row r="4" spans="1:20" s="243" customFormat="1" ht="15" customHeight="1">
      <c r="A4" s="242"/>
      <c r="B4" s="247"/>
      <c r="C4" s="780"/>
      <c r="D4" s="781"/>
      <c r="E4" s="781"/>
      <c r="F4" s="790"/>
      <c r="G4" s="791"/>
      <c r="H4" s="791"/>
      <c r="I4" s="791"/>
      <c r="J4" s="791"/>
      <c r="K4" s="791"/>
      <c r="L4" s="791"/>
      <c r="M4" s="792"/>
      <c r="N4" s="781"/>
      <c r="O4" s="781"/>
      <c r="P4" s="785"/>
      <c r="Q4" s="248"/>
    </row>
    <row r="5" spans="1:20" s="243" customFormat="1" ht="15" customHeight="1">
      <c r="A5" s="242"/>
      <c r="B5" s="247"/>
      <c r="C5" s="780"/>
      <c r="D5" s="781"/>
      <c r="E5" s="781"/>
      <c r="F5" s="790"/>
      <c r="G5" s="791"/>
      <c r="H5" s="791"/>
      <c r="I5" s="791"/>
      <c r="J5" s="791"/>
      <c r="K5" s="791"/>
      <c r="L5" s="791"/>
      <c r="M5" s="792"/>
      <c r="N5" s="781"/>
      <c r="O5" s="781"/>
      <c r="P5" s="785"/>
      <c r="Q5" s="248"/>
    </row>
    <row r="6" spans="1:20" s="243" customFormat="1" ht="15" customHeight="1">
      <c r="A6" s="242"/>
      <c r="B6" s="247"/>
      <c r="C6" s="780"/>
      <c r="D6" s="781"/>
      <c r="E6" s="781"/>
      <c r="F6" s="790"/>
      <c r="G6" s="791"/>
      <c r="H6" s="791"/>
      <c r="I6" s="791"/>
      <c r="J6" s="791"/>
      <c r="K6" s="791"/>
      <c r="L6" s="791"/>
      <c r="M6" s="792"/>
      <c r="N6" s="781"/>
      <c r="O6" s="781"/>
      <c r="P6" s="785"/>
      <c r="Q6" s="248"/>
    </row>
    <row r="7" spans="1:20" s="243" customFormat="1" ht="15" customHeight="1" thickBot="1">
      <c r="A7" s="242"/>
      <c r="B7" s="247"/>
      <c r="C7" s="782"/>
      <c r="D7" s="783"/>
      <c r="E7" s="783"/>
      <c r="F7" s="793"/>
      <c r="G7" s="794"/>
      <c r="H7" s="794"/>
      <c r="I7" s="794"/>
      <c r="J7" s="794"/>
      <c r="K7" s="794"/>
      <c r="L7" s="794"/>
      <c r="M7" s="795"/>
      <c r="N7" s="783"/>
      <c r="O7" s="783"/>
      <c r="P7" s="786"/>
      <c r="Q7" s="248"/>
    </row>
    <row r="8" spans="1:20" s="243" customFormat="1" ht="15" customHeight="1">
      <c r="A8" s="242"/>
      <c r="B8" s="247"/>
      <c r="C8" s="261"/>
      <c r="D8" s="249"/>
      <c r="E8" s="249"/>
      <c r="F8" s="249"/>
      <c r="G8" s="249"/>
      <c r="H8" s="796" t="s">
        <v>180</v>
      </c>
      <c r="I8" s="796"/>
      <c r="J8" s="797" t="str">
        <f>'A.General information'!D11</f>
        <v>LB11323</v>
      </c>
      <c r="K8" s="797"/>
      <c r="L8" s="249"/>
      <c r="M8" s="249"/>
      <c r="N8" s="249"/>
      <c r="O8" s="249"/>
      <c r="P8" s="249"/>
      <c r="Q8" s="248"/>
    </row>
    <row r="9" spans="1:20" s="243" customFormat="1" ht="15" customHeight="1" thickBot="1">
      <c r="B9" s="247"/>
      <c r="C9" s="252"/>
      <c r="D9" s="798"/>
      <c r="E9" s="798"/>
      <c r="F9" s="798"/>
      <c r="G9" s="253"/>
      <c r="H9" s="252"/>
      <c r="I9" s="252"/>
      <c r="J9" s="777"/>
      <c r="K9" s="777"/>
      <c r="L9" s="253"/>
      <c r="M9" s="252"/>
      <c r="N9" s="777"/>
      <c r="O9" s="777"/>
      <c r="P9" s="256"/>
      <c r="Q9" s="250"/>
    </row>
    <row r="10" spans="1:20" s="243" customFormat="1" ht="16.5" customHeight="1" thickBot="1">
      <c r="B10" s="799" t="s">
        <v>239</v>
      </c>
      <c r="C10" s="800"/>
      <c r="D10" s="800"/>
      <c r="E10" s="800"/>
      <c r="F10" s="800"/>
      <c r="G10" s="800"/>
      <c r="H10" s="800"/>
      <c r="I10" s="800"/>
      <c r="J10" s="800"/>
      <c r="K10" s="800"/>
      <c r="L10" s="800"/>
      <c r="M10" s="800"/>
      <c r="N10" s="800"/>
      <c r="O10" s="800"/>
      <c r="P10" s="800"/>
      <c r="Q10" s="801"/>
    </row>
    <row r="11" spans="1:20" s="243" customFormat="1" ht="15" customHeight="1" thickBot="1">
      <c r="B11" s="247"/>
      <c r="Q11" s="250"/>
    </row>
    <row r="12" spans="1:20" s="243" customFormat="1" ht="16.5" customHeight="1">
      <c r="B12" s="247"/>
      <c r="D12" s="768"/>
      <c r="E12" s="769"/>
      <c r="F12" s="770"/>
      <c r="H12" s="768"/>
      <c r="I12" s="769"/>
      <c r="J12" s="769"/>
      <c r="K12" s="770"/>
      <c r="M12" s="768"/>
      <c r="N12" s="769"/>
      <c r="O12" s="770"/>
      <c r="Q12" s="250"/>
      <c r="T12" s="312" t="s">
        <v>426</v>
      </c>
    </row>
    <row r="13" spans="1:20" s="243" customFormat="1" ht="16.5" customHeight="1">
      <c r="B13" s="247"/>
      <c r="D13" s="771"/>
      <c r="E13" s="772"/>
      <c r="F13" s="773"/>
      <c r="H13" s="771"/>
      <c r="I13" s="772"/>
      <c r="J13" s="772"/>
      <c r="K13" s="773"/>
      <c r="M13" s="771"/>
      <c r="N13" s="772"/>
      <c r="O13" s="773"/>
      <c r="Q13" s="250"/>
      <c r="T13" s="313" t="s">
        <v>427</v>
      </c>
    </row>
    <row r="14" spans="1:20" s="243" customFormat="1" ht="16.5" customHeight="1">
      <c r="B14" s="247"/>
      <c r="D14" s="771"/>
      <c r="E14" s="772"/>
      <c r="F14" s="773"/>
      <c r="H14" s="771"/>
      <c r="I14" s="772"/>
      <c r="J14" s="772"/>
      <c r="K14" s="773"/>
      <c r="M14" s="771"/>
      <c r="N14" s="772"/>
      <c r="O14" s="773"/>
      <c r="Q14" s="250"/>
      <c r="T14" s="313"/>
    </row>
    <row r="15" spans="1:20" s="243" customFormat="1" ht="16.5" customHeight="1">
      <c r="B15" s="247"/>
      <c r="D15" s="771"/>
      <c r="E15" s="772"/>
      <c r="F15" s="773"/>
      <c r="H15" s="771"/>
      <c r="I15" s="772"/>
      <c r="J15" s="772"/>
      <c r="K15" s="773"/>
      <c r="M15" s="771"/>
      <c r="N15" s="772"/>
      <c r="O15" s="773"/>
      <c r="Q15" s="250"/>
    </row>
    <row r="16" spans="1:20" s="243" customFormat="1" ht="16.5" customHeight="1">
      <c r="B16" s="247"/>
      <c r="D16" s="771"/>
      <c r="E16" s="772"/>
      <c r="F16" s="773"/>
      <c r="H16" s="771"/>
      <c r="I16" s="772"/>
      <c r="J16" s="772"/>
      <c r="K16" s="773"/>
      <c r="M16" s="771"/>
      <c r="N16" s="772"/>
      <c r="O16" s="773"/>
      <c r="Q16" s="250"/>
    </row>
    <row r="17" spans="2:17" s="243" customFormat="1" ht="16.5" customHeight="1">
      <c r="B17" s="247"/>
      <c r="D17" s="771"/>
      <c r="E17" s="772"/>
      <c r="F17" s="773"/>
      <c r="H17" s="771"/>
      <c r="I17" s="772"/>
      <c r="J17" s="772"/>
      <c r="K17" s="773"/>
      <c r="M17" s="771"/>
      <c r="N17" s="772"/>
      <c r="O17" s="773"/>
      <c r="Q17" s="250"/>
    </row>
    <row r="18" spans="2:17" s="243" customFormat="1" ht="16.5" customHeight="1">
      <c r="B18" s="247"/>
      <c r="D18" s="771"/>
      <c r="E18" s="772"/>
      <c r="F18" s="773"/>
      <c r="H18" s="771"/>
      <c r="I18" s="772"/>
      <c r="J18" s="772"/>
      <c r="K18" s="773"/>
      <c r="M18" s="771"/>
      <c r="N18" s="772"/>
      <c r="O18" s="773"/>
      <c r="Q18" s="250"/>
    </row>
    <row r="19" spans="2:17" s="243" customFormat="1" ht="16.5" customHeight="1">
      <c r="B19" s="247"/>
      <c r="D19" s="771"/>
      <c r="E19" s="772"/>
      <c r="F19" s="773"/>
      <c r="H19" s="771"/>
      <c r="I19" s="772"/>
      <c r="J19" s="772"/>
      <c r="K19" s="773"/>
      <c r="M19" s="771"/>
      <c r="N19" s="772"/>
      <c r="O19" s="773"/>
      <c r="Q19" s="250"/>
    </row>
    <row r="20" spans="2:17" s="243" customFormat="1" ht="16.5" customHeight="1">
      <c r="B20" s="247"/>
      <c r="D20" s="771"/>
      <c r="E20" s="772"/>
      <c r="F20" s="773"/>
      <c r="H20" s="771"/>
      <c r="I20" s="772"/>
      <c r="J20" s="772"/>
      <c r="K20" s="773"/>
      <c r="M20" s="771"/>
      <c r="N20" s="772"/>
      <c r="O20" s="773"/>
      <c r="Q20" s="250"/>
    </row>
    <row r="21" spans="2:17" s="243" customFormat="1" ht="16.5" customHeight="1">
      <c r="B21" s="247"/>
      <c r="D21" s="771"/>
      <c r="E21" s="772"/>
      <c r="F21" s="773"/>
      <c r="H21" s="771"/>
      <c r="I21" s="772"/>
      <c r="J21" s="772"/>
      <c r="K21" s="773"/>
      <c r="M21" s="771"/>
      <c r="N21" s="772"/>
      <c r="O21" s="773"/>
      <c r="Q21" s="250"/>
    </row>
    <row r="22" spans="2:17" s="243" customFormat="1" ht="16.5" customHeight="1">
      <c r="B22" s="247"/>
      <c r="D22" s="771"/>
      <c r="E22" s="772"/>
      <c r="F22" s="773"/>
      <c r="H22" s="771"/>
      <c r="I22" s="772"/>
      <c r="J22" s="772"/>
      <c r="K22" s="773"/>
      <c r="M22" s="771"/>
      <c r="N22" s="772"/>
      <c r="O22" s="773"/>
      <c r="Q22" s="250"/>
    </row>
    <row r="23" spans="2:17" s="243" customFormat="1" ht="16.5" customHeight="1" thickBot="1">
      <c r="B23" s="247"/>
      <c r="D23" s="774"/>
      <c r="E23" s="775"/>
      <c r="F23" s="776"/>
      <c r="H23" s="774"/>
      <c r="I23" s="775"/>
      <c r="J23" s="775"/>
      <c r="K23" s="776"/>
      <c r="M23" s="774"/>
      <c r="N23" s="775"/>
      <c r="O23" s="776"/>
      <c r="Q23" s="250"/>
    </row>
    <row r="24" spans="2:17" s="243" customFormat="1" ht="15" customHeight="1">
      <c r="B24" s="247"/>
      <c r="Q24" s="250"/>
    </row>
    <row r="25" spans="2:17" s="243" customFormat="1" ht="15.6">
      <c r="B25" s="247"/>
      <c r="D25" s="802" t="s">
        <v>220</v>
      </c>
      <c r="E25" s="803"/>
      <c r="F25" s="803"/>
      <c r="H25" s="803" t="s">
        <v>221</v>
      </c>
      <c r="I25" s="803"/>
      <c r="J25" s="803"/>
      <c r="K25" s="803"/>
      <c r="M25" s="802" t="s">
        <v>222</v>
      </c>
      <c r="N25" s="803"/>
      <c r="O25" s="803"/>
      <c r="Q25" s="250"/>
    </row>
    <row r="26" spans="2:17" s="243" customFormat="1" ht="15" customHeight="1" thickBot="1">
      <c r="B26" s="247"/>
      <c r="Q26" s="250"/>
    </row>
    <row r="27" spans="2:17" s="243" customFormat="1" ht="16.5" customHeight="1">
      <c r="B27" s="247"/>
      <c r="D27" s="768"/>
      <c r="E27" s="769"/>
      <c r="F27" s="770"/>
      <c r="H27" s="768"/>
      <c r="I27" s="769"/>
      <c r="J27" s="769"/>
      <c r="K27" s="770"/>
      <c r="M27" s="768"/>
      <c r="N27" s="769"/>
      <c r="O27" s="770"/>
      <c r="Q27" s="250"/>
    </row>
    <row r="28" spans="2:17" s="243" customFormat="1" ht="16.5" customHeight="1">
      <c r="B28" s="247"/>
      <c r="D28" s="771"/>
      <c r="E28" s="772"/>
      <c r="F28" s="773"/>
      <c r="H28" s="771"/>
      <c r="I28" s="772"/>
      <c r="J28" s="772"/>
      <c r="K28" s="773"/>
      <c r="M28" s="771"/>
      <c r="N28" s="772"/>
      <c r="O28" s="773"/>
      <c r="Q28" s="250"/>
    </row>
    <row r="29" spans="2:17" s="243" customFormat="1" ht="16.5" customHeight="1">
      <c r="B29" s="247"/>
      <c r="D29" s="771"/>
      <c r="E29" s="772"/>
      <c r="F29" s="773"/>
      <c r="H29" s="771"/>
      <c r="I29" s="772"/>
      <c r="J29" s="772"/>
      <c r="K29" s="773"/>
      <c r="M29" s="771"/>
      <c r="N29" s="772"/>
      <c r="O29" s="773"/>
      <c r="Q29" s="250"/>
    </row>
    <row r="30" spans="2:17" s="243" customFormat="1" ht="16.5" customHeight="1">
      <c r="B30" s="247"/>
      <c r="D30" s="771"/>
      <c r="E30" s="772"/>
      <c r="F30" s="773"/>
      <c r="H30" s="771"/>
      <c r="I30" s="772"/>
      <c r="J30" s="772"/>
      <c r="K30" s="773"/>
      <c r="M30" s="771"/>
      <c r="N30" s="772"/>
      <c r="O30" s="773"/>
      <c r="Q30" s="250"/>
    </row>
    <row r="31" spans="2:17" s="243" customFormat="1" ht="16.5" customHeight="1">
      <c r="B31" s="247"/>
      <c r="D31" s="771"/>
      <c r="E31" s="772"/>
      <c r="F31" s="773"/>
      <c r="H31" s="771"/>
      <c r="I31" s="772"/>
      <c r="J31" s="772"/>
      <c r="K31" s="773"/>
      <c r="M31" s="771"/>
      <c r="N31" s="772"/>
      <c r="O31" s="773"/>
      <c r="Q31" s="250"/>
    </row>
    <row r="32" spans="2:17" s="243" customFormat="1" ht="16.5" customHeight="1">
      <c r="B32" s="247"/>
      <c r="D32" s="771"/>
      <c r="E32" s="772"/>
      <c r="F32" s="773"/>
      <c r="H32" s="771"/>
      <c r="I32" s="772"/>
      <c r="J32" s="772"/>
      <c r="K32" s="773"/>
      <c r="M32" s="771"/>
      <c r="N32" s="772"/>
      <c r="O32" s="773"/>
      <c r="Q32" s="250"/>
    </row>
    <row r="33" spans="2:17" s="243" customFormat="1" ht="16.5" customHeight="1">
      <c r="B33" s="247"/>
      <c r="D33" s="771"/>
      <c r="E33" s="772"/>
      <c r="F33" s="773"/>
      <c r="H33" s="771"/>
      <c r="I33" s="772"/>
      <c r="J33" s="772"/>
      <c r="K33" s="773"/>
      <c r="M33" s="771"/>
      <c r="N33" s="772"/>
      <c r="O33" s="773"/>
      <c r="Q33" s="250"/>
    </row>
    <row r="34" spans="2:17" s="243" customFormat="1" ht="16.5" customHeight="1">
      <c r="B34" s="247"/>
      <c r="D34" s="771"/>
      <c r="E34" s="772"/>
      <c r="F34" s="773"/>
      <c r="H34" s="771"/>
      <c r="I34" s="772"/>
      <c r="J34" s="772"/>
      <c r="K34" s="773"/>
      <c r="M34" s="771"/>
      <c r="N34" s="772"/>
      <c r="O34" s="773"/>
      <c r="Q34" s="250"/>
    </row>
    <row r="35" spans="2:17" s="243" customFormat="1" ht="16.5" customHeight="1">
      <c r="B35" s="247"/>
      <c r="D35" s="771"/>
      <c r="E35" s="772"/>
      <c r="F35" s="773"/>
      <c r="H35" s="771"/>
      <c r="I35" s="772"/>
      <c r="J35" s="772"/>
      <c r="K35" s="773"/>
      <c r="M35" s="771"/>
      <c r="N35" s="772"/>
      <c r="O35" s="773"/>
      <c r="Q35" s="250"/>
    </row>
    <row r="36" spans="2:17" s="243" customFormat="1" ht="16.5" customHeight="1">
      <c r="B36" s="247"/>
      <c r="D36" s="771"/>
      <c r="E36" s="772"/>
      <c r="F36" s="773"/>
      <c r="H36" s="771"/>
      <c r="I36" s="772"/>
      <c r="J36" s="772"/>
      <c r="K36" s="773"/>
      <c r="M36" s="771"/>
      <c r="N36" s="772"/>
      <c r="O36" s="773"/>
      <c r="Q36" s="250"/>
    </row>
    <row r="37" spans="2:17" s="243" customFormat="1" ht="16.5" customHeight="1">
      <c r="B37" s="247"/>
      <c r="D37" s="771"/>
      <c r="E37" s="772"/>
      <c r="F37" s="773"/>
      <c r="H37" s="771"/>
      <c r="I37" s="772"/>
      <c r="J37" s="772"/>
      <c r="K37" s="773"/>
      <c r="M37" s="771"/>
      <c r="N37" s="772"/>
      <c r="O37" s="773"/>
      <c r="Q37" s="250"/>
    </row>
    <row r="38" spans="2:17" s="243" customFormat="1" ht="16.5" customHeight="1" thickBot="1">
      <c r="B38" s="247"/>
      <c r="D38" s="774"/>
      <c r="E38" s="775"/>
      <c r="F38" s="776"/>
      <c r="H38" s="774"/>
      <c r="I38" s="775"/>
      <c r="J38" s="775"/>
      <c r="K38" s="776"/>
      <c r="M38" s="774"/>
      <c r="N38" s="775"/>
      <c r="O38" s="776"/>
      <c r="Q38" s="250"/>
    </row>
    <row r="39" spans="2:17" s="243" customFormat="1" ht="15" customHeight="1">
      <c r="B39" s="247"/>
      <c r="Q39" s="250"/>
    </row>
    <row r="40" spans="2:17" s="243" customFormat="1" ht="15" customHeight="1">
      <c r="B40" s="247"/>
      <c r="D40" s="802" t="s">
        <v>230</v>
      </c>
      <c r="E40" s="803"/>
      <c r="F40" s="803"/>
      <c r="H40" s="803" t="s">
        <v>231</v>
      </c>
      <c r="I40" s="803"/>
      <c r="J40" s="803"/>
      <c r="K40" s="803"/>
      <c r="M40" s="802" t="s">
        <v>232</v>
      </c>
      <c r="N40" s="803"/>
      <c r="O40" s="803"/>
      <c r="Q40" s="250"/>
    </row>
    <row r="41" spans="2:17" s="243" customFormat="1" ht="15" customHeight="1" thickBot="1">
      <c r="B41" s="247"/>
      <c r="Q41" s="250"/>
    </row>
    <row r="42" spans="2:17" s="243" customFormat="1" ht="16.5" customHeight="1">
      <c r="B42" s="247"/>
      <c r="D42" s="768"/>
      <c r="E42" s="769"/>
      <c r="F42" s="770"/>
      <c r="H42" s="768"/>
      <c r="I42" s="769"/>
      <c r="J42" s="769"/>
      <c r="K42" s="770"/>
      <c r="M42" s="768"/>
      <c r="N42" s="769"/>
      <c r="O42" s="770"/>
      <c r="Q42" s="250"/>
    </row>
    <row r="43" spans="2:17" s="243" customFormat="1" ht="16.5" customHeight="1">
      <c r="B43" s="247"/>
      <c r="D43" s="771"/>
      <c r="E43" s="772"/>
      <c r="F43" s="773"/>
      <c r="H43" s="771"/>
      <c r="I43" s="772"/>
      <c r="J43" s="772"/>
      <c r="K43" s="773"/>
      <c r="M43" s="771"/>
      <c r="N43" s="772"/>
      <c r="O43" s="773"/>
      <c r="Q43" s="250"/>
    </row>
    <row r="44" spans="2:17" s="243" customFormat="1" ht="16.5" customHeight="1">
      <c r="B44" s="247"/>
      <c r="D44" s="771"/>
      <c r="E44" s="772"/>
      <c r="F44" s="773"/>
      <c r="H44" s="771"/>
      <c r="I44" s="772"/>
      <c r="J44" s="772"/>
      <c r="K44" s="773"/>
      <c r="M44" s="771"/>
      <c r="N44" s="772"/>
      <c r="O44" s="773"/>
      <c r="Q44" s="250"/>
    </row>
    <row r="45" spans="2:17" s="243" customFormat="1" ht="16.5" customHeight="1">
      <c r="B45" s="247"/>
      <c r="D45" s="771"/>
      <c r="E45" s="772"/>
      <c r="F45" s="773"/>
      <c r="H45" s="771"/>
      <c r="I45" s="772"/>
      <c r="J45" s="772"/>
      <c r="K45" s="773"/>
      <c r="M45" s="771"/>
      <c r="N45" s="772"/>
      <c r="O45" s="773"/>
      <c r="Q45" s="250"/>
    </row>
    <row r="46" spans="2:17" s="243" customFormat="1" ht="16.5" customHeight="1">
      <c r="B46" s="247"/>
      <c r="D46" s="771"/>
      <c r="E46" s="772"/>
      <c r="F46" s="773"/>
      <c r="H46" s="771"/>
      <c r="I46" s="772"/>
      <c r="J46" s="772"/>
      <c r="K46" s="773"/>
      <c r="M46" s="771"/>
      <c r="N46" s="772"/>
      <c r="O46" s="773"/>
      <c r="Q46" s="250"/>
    </row>
    <row r="47" spans="2:17" s="243" customFormat="1" ht="16.5" customHeight="1">
      <c r="B47" s="247"/>
      <c r="D47" s="771"/>
      <c r="E47" s="772"/>
      <c r="F47" s="773"/>
      <c r="H47" s="771"/>
      <c r="I47" s="772"/>
      <c r="J47" s="772"/>
      <c r="K47" s="773"/>
      <c r="M47" s="771"/>
      <c r="N47" s="772"/>
      <c r="O47" s="773"/>
      <c r="Q47" s="250"/>
    </row>
    <row r="48" spans="2:17" s="243" customFormat="1" ht="16.5" customHeight="1">
      <c r="B48" s="247"/>
      <c r="D48" s="771"/>
      <c r="E48" s="772"/>
      <c r="F48" s="773"/>
      <c r="H48" s="771"/>
      <c r="I48" s="772"/>
      <c r="J48" s="772"/>
      <c r="K48" s="773"/>
      <c r="M48" s="771"/>
      <c r="N48" s="772"/>
      <c r="O48" s="773"/>
      <c r="Q48" s="250"/>
    </row>
    <row r="49" spans="2:17" s="243" customFormat="1" ht="16.5" customHeight="1">
      <c r="B49" s="247"/>
      <c r="D49" s="771"/>
      <c r="E49" s="772"/>
      <c r="F49" s="773"/>
      <c r="H49" s="771"/>
      <c r="I49" s="772"/>
      <c r="J49" s="772"/>
      <c r="K49" s="773"/>
      <c r="M49" s="771"/>
      <c r="N49" s="772"/>
      <c r="O49" s="773"/>
      <c r="Q49" s="250"/>
    </row>
    <row r="50" spans="2:17" s="243" customFormat="1" ht="16.5" customHeight="1">
      <c r="B50" s="247"/>
      <c r="D50" s="771"/>
      <c r="E50" s="772"/>
      <c r="F50" s="773"/>
      <c r="H50" s="771"/>
      <c r="I50" s="772"/>
      <c r="J50" s="772"/>
      <c r="K50" s="773"/>
      <c r="M50" s="771"/>
      <c r="N50" s="772"/>
      <c r="O50" s="773"/>
      <c r="Q50" s="250"/>
    </row>
    <row r="51" spans="2:17" s="243" customFormat="1" ht="16.5" customHeight="1">
      <c r="B51" s="247"/>
      <c r="D51" s="771"/>
      <c r="E51" s="772"/>
      <c r="F51" s="773"/>
      <c r="H51" s="771"/>
      <c r="I51" s="772"/>
      <c r="J51" s="772"/>
      <c r="K51" s="773"/>
      <c r="M51" s="771"/>
      <c r="N51" s="772"/>
      <c r="O51" s="773"/>
      <c r="Q51" s="250"/>
    </row>
    <row r="52" spans="2:17" s="243" customFormat="1" ht="16.5" customHeight="1">
      <c r="B52" s="247"/>
      <c r="D52" s="771"/>
      <c r="E52" s="772"/>
      <c r="F52" s="773"/>
      <c r="H52" s="771"/>
      <c r="I52" s="772"/>
      <c r="J52" s="772"/>
      <c r="K52" s="773"/>
      <c r="M52" s="771"/>
      <c r="N52" s="772"/>
      <c r="O52" s="773"/>
      <c r="Q52" s="250"/>
    </row>
    <row r="53" spans="2:17" s="243" customFormat="1" ht="16.5" customHeight="1" thickBot="1">
      <c r="B53" s="247"/>
      <c r="D53" s="774"/>
      <c r="E53" s="775"/>
      <c r="F53" s="776"/>
      <c r="H53" s="774"/>
      <c r="I53" s="775"/>
      <c r="J53" s="775"/>
      <c r="K53" s="776"/>
      <c r="M53" s="774"/>
      <c r="N53" s="775"/>
      <c r="O53" s="776"/>
      <c r="Q53" s="250"/>
    </row>
    <row r="54" spans="2:17" s="243" customFormat="1" ht="15" customHeight="1">
      <c r="B54" s="247"/>
      <c r="Q54" s="250"/>
    </row>
    <row r="55" spans="2:17" s="243" customFormat="1" ht="15" customHeight="1">
      <c r="B55" s="247"/>
      <c r="D55" s="802" t="s">
        <v>233</v>
      </c>
      <c r="E55" s="803"/>
      <c r="F55" s="803"/>
      <c r="H55" s="803" t="s">
        <v>234</v>
      </c>
      <c r="I55" s="803"/>
      <c r="J55" s="803"/>
      <c r="K55" s="803"/>
      <c r="M55" s="802" t="s">
        <v>235</v>
      </c>
      <c r="N55" s="803"/>
      <c r="O55" s="803"/>
      <c r="Q55" s="250"/>
    </row>
    <row r="56" spans="2:17" s="243" customFormat="1" ht="15" customHeight="1" thickBot="1">
      <c r="B56" s="247"/>
      <c r="Q56" s="250"/>
    </row>
    <row r="57" spans="2:17" s="243" customFormat="1" ht="16.5" customHeight="1">
      <c r="B57" s="247"/>
      <c r="D57" s="768"/>
      <c r="E57" s="769"/>
      <c r="F57" s="770"/>
      <c r="H57" s="768"/>
      <c r="I57" s="769"/>
      <c r="J57" s="769"/>
      <c r="K57" s="770"/>
      <c r="M57" s="768"/>
      <c r="N57" s="769"/>
      <c r="O57" s="770"/>
      <c r="Q57" s="250"/>
    </row>
    <row r="58" spans="2:17" s="243" customFormat="1" ht="16.5" customHeight="1">
      <c r="B58" s="247"/>
      <c r="D58" s="771"/>
      <c r="E58" s="772"/>
      <c r="F58" s="773"/>
      <c r="H58" s="771"/>
      <c r="I58" s="772"/>
      <c r="J58" s="772"/>
      <c r="K58" s="773"/>
      <c r="M58" s="771"/>
      <c r="N58" s="772"/>
      <c r="O58" s="773"/>
      <c r="Q58" s="250"/>
    </row>
    <row r="59" spans="2:17" s="243" customFormat="1" ht="16.5" customHeight="1">
      <c r="B59" s="247"/>
      <c r="D59" s="771"/>
      <c r="E59" s="772"/>
      <c r="F59" s="773"/>
      <c r="H59" s="771"/>
      <c r="I59" s="772"/>
      <c r="J59" s="772"/>
      <c r="K59" s="773"/>
      <c r="M59" s="771"/>
      <c r="N59" s="772"/>
      <c r="O59" s="773"/>
      <c r="Q59" s="250"/>
    </row>
    <row r="60" spans="2:17" s="243" customFormat="1" ht="16.5" customHeight="1">
      <c r="B60" s="247"/>
      <c r="D60" s="771"/>
      <c r="E60" s="772"/>
      <c r="F60" s="773"/>
      <c r="H60" s="771"/>
      <c r="I60" s="772"/>
      <c r="J60" s="772"/>
      <c r="K60" s="773"/>
      <c r="M60" s="771"/>
      <c r="N60" s="772"/>
      <c r="O60" s="773"/>
      <c r="Q60" s="250"/>
    </row>
    <row r="61" spans="2:17" s="243" customFormat="1" ht="16.5" customHeight="1">
      <c r="B61" s="247"/>
      <c r="D61" s="771"/>
      <c r="E61" s="772"/>
      <c r="F61" s="773"/>
      <c r="H61" s="771"/>
      <c r="I61" s="772"/>
      <c r="J61" s="772"/>
      <c r="K61" s="773"/>
      <c r="M61" s="771"/>
      <c r="N61" s="772"/>
      <c r="O61" s="773"/>
      <c r="Q61" s="250"/>
    </row>
    <row r="62" spans="2:17" s="243" customFormat="1" ht="16.5" customHeight="1">
      <c r="B62" s="247"/>
      <c r="D62" s="771"/>
      <c r="E62" s="772"/>
      <c r="F62" s="773"/>
      <c r="H62" s="771"/>
      <c r="I62" s="772"/>
      <c r="J62" s="772"/>
      <c r="K62" s="773"/>
      <c r="M62" s="771"/>
      <c r="N62" s="772"/>
      <c r="O62" s="773"/>
      <c r="Q62" s="250"/>
    </row>
    <row r="63" spans="2:17" s="243" customFormat="1" ht="16.5" customHeight="1">
      <c r="B63" s="247"/>
      <c r="D63" s="771"/>
      <c r="E63" s="772"/>
      <c r="F63" s="773"/>
      <c r="H63" s="771"/>
      <c r="I63" s="772"/>
      <c r="J63" s="772"/>
      <c r="K63" s="773"/>
      <c r="M63" s="771"/>
      <c r="N63" s="772"/>
      <c r="O63" s="773"/>
      <c r="Q63" s="250"/>
    </row>
    <row r="64" spans="2:17" s="243" customFormat="1" ht="16.5" customHeight="1">
      <c r="B64" s="247"/>
      <c r="D64" s="771"/>
      <c r="E64" s="772"/>
      <c r="F64" s="773"/>
      <c r="H64" s="771"/>
      <c r="I64" s="772"/>
      <c r="J64" s="772"/>
      <c r="K64" s="773"/>
      <c r="M64" s="771"/>
      <c r="N64" s="772"/>
      <c r="O64" s="773"/>
      <c r="Q64" s="250"/>
    </row>
    <row r="65" spans="2:18" s="243" customFormat="1" ht="16.5" customHeight="1">
      <c r="B65" s="247"/>
      <c r="D65" s="771"/>
      <c r="E65" s="772"/>
      <c r="F65" s="773"/>
      <c r="H65" s="771"/>
      <c r="I65" s="772"/>
      <c r="J65" s="772"/>
      <c r="K65" s="773"/>
      <c r="M65" s="771"/>
      <c r="N65" s="772"/>
      <c r="O65" s="773"/>
      <c r="Q65" s="250"/>
    </row>
    <row r="66" spans="2:18" s="243" customFormat="1" ht="16.5" customHeight="1">
      <c r="B66" s="247"/>
      <c r="D66" s="771"/>
      <c r="E66" s="772"/>
      <c r="F66" s="773"/>
      <c r="H66" s="771"/>
      <c r="I66" s="772"/>
      <c r="J66" s="772"/>
      <c r="K66" s="773"/>
      <c r="M66" s="771"/>
      <c r="N66" s="772"/>
      <c r="O66" s="773"/>
      <c r="Q66" s="250"/>
    </row>
    <row r="67" spans="2:18" s="243" customFormat="1" ht="16.5" customHeight="1">
      <c r="B67" s="247"/>
      <c r="D67" s="771"/>
      <c r="E67" s="772"/>
      <c r="F67" s="773"/>
      <c r="H67" s="771"/>
      <c r="I67" s="772"/>
      <c r="J67" s="772"/>
      <c r="K67" s="773"/>
      <c r="M67" s="771"/>
      <c r="N67" s="772"/>
      <c r="O67" s="773"/>
      <c r="Q67" s="250"/>
    </row>
    <row r="68" spans="2:18" s="243" customFormat="1" ht="16.5" customHeight="1" thickBot="1">
      <c r="B68" s="247"/>
      <c r="D68" s="774"/>
      <c r="E68" s="775"/>
      <c r="F68" s="776"/>
      <c r="H68" s="774"/>
      <c r="I68" s="775"/>
      <c r="J68" s="775"/>
      <c r="K68" s="776"/>
      <c r="M68" s="774"/>
      <c r="N68" s="775"/>
      <c r="O68" s="776"/>
      <c r="Q68" s="250"/>
    </row>
    <row r="69" spans="2:18" s="243" customFormat="1" ht="15" customHeight="1">
      <c r="B69" s="247"/>
      <c r="Q69" s="250"/>
    </row>
    <row r="70" spans="2:18" s="243" customFormat="1" ht="15" customHeight="1">
      <c r="B70" s="247"/>
      <c r="D70" s="802" t="s">
        <v>236</v>
      </c>
      <c r="E70" s="803"/>
      <c r="F70" s="803"/>
      <c r="H70" s="803" t="s">
        <v>237</v>
      </c>
      <c r="I70" s="803"/>
      <c r="J70" s="803"/>
      <c r="K70" s="803"/>
      <c r="M70" s="802" t="s">
        <v>238</v>
      </c>
      <c r="N70" s="803"/>
      <c r="O70" s="803"/>
      <c r="Q70" s="250"/>
    </row>
    <row r="71" spans="2:18" s="243" customFormat="1" ht="15" customHeight="1">
      <c r="B71" s="247"/>
      <c r="Q71" s="250"/>
    </row>
    <row r="72" spans="2:18" s="243" customFormat="1" ht="15" customHeight="1" thickBot="1">
      <c r="B72" s="254"/>
      <c r="C72" s="251"/>
      <c r="D72" s="251"/>
      <c r="E72" s="251"/>
      <c r="F72" s="251"/>
      <c r="G72" s="251"/>
      <c r="H72" s="251"/>
      <c r="I72" s="251"/>
      <c r="J72" s="251"/>
      <c r="K72" s="251"/>
      <c r="L72" s="251"/>
      <c r="M72" s="251"/>
      <c r="N72" s="251"/>
      <c r="O72" s="251"/>
      <c r="P72" s="251"/>
      <c r="Q72" s="255"/>
      <c r="R72" s="242"/>
    </row>
  </sheetData>
  <mergeCells count="33">
    <mergeCell ref="D55:F55"/>
    <mergeCell ref="H55:K55"/>
    <mergeCell ref="M55:O55"/>
    <mergeCell ref="D42:F53"/>
    <mergeCell ref="D40:F40"/>
    <mergeCell ref="H40:K40"/>
    <mergeCell ref="M40:O40"/>
    <mergeCell ref="H42:K53"/>
    <mergeCell ref="M42:O53"/>
    <mergeCell ref="D57:F68"/>
    <mergeCell ref="H57:K68"/>
    <mergeCell ref="M57:O68"/>
    <mergeCell ref="D70:F70"/>
    <mergeCell ref="H70:K70"/>
    <mergeCell ref="M70:O70"/>
    <mergeCell ref="D25:F25"/>
    <mergeCell ref="H25:K25"/>
    <mergeCell ref="M25:O25"/>
    <mergeCell ref="H27:K38"/>
    <mergeCell ref="M27:O38"/>
    <mergeCell ref="D27:F38"/>
    <mergeCell ref="D12:F23"/>
    <mergeCell ref="H12:K23"/>
    <mergeCell ref="N9:O9"/>
    <mergeCell ref="M12:O23"/>
    <mergeCell ref="C3:E7"/>
    <mergeCell ref="N3:P7"/>
    <mergeCell ref="F3:M7"/>
    <mergeCell ref="H8:I8"/>
    <mergeCell ref="J8:K8"/>
    <mergeCell ref="D9:F9"/>
    <mergeCell ref="J9:K9"/>
    <mergeCell ref="B10:Q10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5" orientation="portrait" r:id="rId1"/>
  <headerFooter alignWithMargins="0">
    <oddHeader>&amp;C&amp;A</oddHeader>
    <oddFooter>&amp;RPage&amp;Pof&amp;N</oddFoot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R73"/>
  <sheetViews>
    <sheetView view="pageBreakPreview" topLeftCell="A19" zoomScale="85" zoomScaleSheetLayoutView="85" workbookViewId="0">
      <selection activeCell="Y53" sqref="Y53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5" width="15.6640625" style="176" customWidth="1"/>
    <col min="6" max="6" width="2.88671875" style="176" customWidth="1"/>
    <col min="7" max="7" width="15.6640625" style="176" customWidth="1"/>
    <col min="8" max="9" width="7.6640625" style="176" customWidth="1"/>
    <col min="10" max="10" width="15.6640625" style="176" customWidth="1"/>
    <col min="11" max="11" width="2.88671875" style="176" customWidth="1"/>
    <col min="12" max="14" width="15.6640625" style="176" customWidth="1"/>
    <col min="15" max="15" width="2.88671875" style="176" customWidth="1"/>
    <col min="16" max="16" width="2.44140625" style="176" customWidth="1"/>
    <col min="17" max="16384" width="10.33203125" style="176"/>
  </cols>
  <sheetData>
    <row r="1" spans="1:18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  <c r="O1" s="175"/>
      <c r="P1" s="175"/>
    </row>
    <row r="2" spans="1:18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8"/>
      <c r="N2" s="178"/>
      <c r="O2" s="179"/>
      <c r="P2" s="175"/>
    </row>
    <row r="3" spans="1:18">
      <c r="A3" s="175"/>
      <c r="B3" s="180"/>
      <c r="C3" s="211"/>
      <c r="D3" s="212"/>
      <c r="E3" s="657" t="s">
        <v>226</v>
      </c>
      <c r="F3" s="822"/>
      <c r="G3" s="822"/>
      <c r="H3" s="658"/>
      <c r="I3" s="658"/>
      <c r="J3" s="658"/>
      <c r="K3" s="658"/>
      <c r="L3" s="659"/>
      <c r="M3" s="212"/>
      <c r="N3" s="213"/>
      <c r="O3" s="214"/>
      <c r="P3" s="175"/>
    </row>
    <row r="4" spans="1:18" ht="14.25" customHeight="1">
      <c r="A4" s="175"/>
      <c r="B4" s="180"/>
      <c r="C4" s="215"/>
      <c r="D4" s="257"/>
      <c r="E4" s="660"/>
      <c r="F4" s="661"/>
      <c r="G4" s="661"/>
      <c r="H4" s="661"/>
      <c r="I4" s="661"/>
      <c r="J4" s="661"/>
      <c r="K4" s="661"/>
      <c r="L4" s="662"/>
      <c r="M4" s="188"/>
      <c r="N4" s="214"/>
      <c r="O4" s="214"/>
      <c r="P4" s="175"/>
    </row>
    <row r="5" spans="1:18" ht="14.25" customHeight="1">
      <c r="A5" s="175"/>
      <c r="B5" s="180"/>
      <c r="C5" s="215"/>
      <c r="D5" s="257"/>
      <c r="E5" s="660"/>
      <c r="F5" s="661"/>
      <c r="G5" s="661"/>
      <c r="H5" s="661"/>
      <c r="I5" s="661"/>
      <c r="J5" s="661"/>
      <c r="K5" s="661"/>
      <c r="L5" s="662"/>
      <c r="M5" s="188"/>
      <c r="N5" s="214"/>
      <c r="O5" s="214"/>
      <c r="P5" s="175"/>
    </row>
    <row r="6" spans="1:18" ht="21.6" thickBot="1">
      <c r="A6" s="175"/>
      <c r="B6" s="180"/>
      <c r="C6" s="216"/>
      <c r="D6" s="217"/>
      <c r="E6" s="663"/>
      <c r="F6" s="664"/>
      <c r="G6" s="664"/>
      <c r="H6" s="664"/>
      <c r="I6" s="664"/>
      <c r="J6" s="664"/>
      <c r="K6" s="664"/>
      <c r="L6" s="665"/>
      <c r="M6" s="217"/>
      <c r="N6" s="218"/>
      <c r="O6" s="214"/>
      <c r="P6" s="175"/>
    </row>
    <row r="7" spans="1:18" ht="16.5" customHeight="1">
      <c r="A7" s="175"/>
      <c r="B7" s="180"/>
      <c r="C7" s="258"/>
      <c r="D7" s="188"/>
      <c r="E7" s="259"/>
      <c r="F7" s="259"/>
      <c r="G7" s="824" t="s">
        <v>225</v>
      </c>
      <c r="H7" s="824"/>
      <c r="I7" s="823" t="str">
        <f>'A.General information'!D11</f>
        <v>LB11323</v>
      </c>
      <c r="J7" s="823"/>
      <c r="K7" s="190"/>
      <c r="L7" s="259"/>
      <c r="M7" s="188"/>
      <c r="N7" s="188"/>
      <c r="O7" s="214"/>
      <c r="P7" s="175"/>
    </row>
    <row r="8" spans="1:18" ht="16.5" customHeight="1" thickBot="1">
      <c r="A8" s="175"/>
      <c r="B8" s="180"/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6"/>
      <c r="N8" s="666"/>
      <c r="O8" s="667"/>
      <c r="P8" s="175"/>
    </row>
    <row r="9" spans="1:18" ht="16.5" customHeight="1" thickBot="1">
      <c r="A9" s="175"/>
      <c r="B9" s="668" t="s">
        <v>240</v>
      </c>
      <c r="C9" s="669"/>
      <c r="D9" s="669"/>
      <c r="E9" s="669"/>
      <c r="F9" s="669"/>
      <c r="G9" s="669"/>
      <c r="H9" s="669"/>
      <c r="I9" s="669"/>
      <c r="J9" s="669"/>
      <c r="K9" s="669"/>
      <c r="L9" s="669"/>
      <c r="M9" s="669"/>
      <c r="N9" s="669"/>
      <c r="O9" s="670"/>
      <c r="P9" s="175"/>
    </row>
    <row r="10" spans="1:18" ht="10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69"/>
      <c r="N10" s="269"/>
      <c r="O10" s="270"/>
      <c r="P10" s="175"/>
    </row>
    <row r="11" spans="1:18" ht="16.5" customHeight="1">
      <c r="A11" s="175"/>
      <c r="B11" s="271"/>
      <c r="C11" s="814"/>
      <c r="D11" s="804"/>
      <c r="E11" s="815"/>
      <c r="F11" s="267"/>
      <c r="G11" s="805"/>
      <c r="H11" s="806"/>
      <c r="I11" s="806"/>
      <c r="J11" s="807"/>
      <c r="K11" s="267"/>
      <c r="L11" s="814"/>
      <c r="M11" s="804"/>
      <c r="N11" s="815"/>
      <c r="O11" s="272"/>
      <c r="P11" s="175"/>
      <c r="R11" s="284" t="s">
        <v>423</v>
      </c>
    </row>
    <row r="12" spans="1:18" ht="16.5" customHeight="1">
      <c r="A12" s="175"/>
      <c r="B12" s="271"/>
      <c r="C12" s="816"/>
      <c r="D12" s="817"/>
      <c r="E12" s="818"/>
      <c r="F12" s="265"/>
      <c r="G12" s="808"/>
      <c r="H12" s="809"/>
      <c r="I12" s="809"/>
      <c r="J12" s="810"/>
      <c r="K12" s="262"/>
      <c r="L12" s="816"/>
      <c r="M12" s="817"/>
      <c r="N12" s="818"/>
      <c r="O12" s="272"/>
      <c r="P12" s="175"/>
      <c r="R12" s="176" t="s">
        <v>425</v>
      </c>
    </row>
    <row r="13" spans="1:18" ht="16.5" customHeight="1">
      <c r="A13" s="175"/>
      <c r="B13" s="271"/>
      <c r="C13" s="816"/>
      <c r="D13" s="817"/>
      <c r="E13" s="818"/>
      <c r="F13" s="241"/>
      <c r="G13" s="808"/>
      <c r="H13" s="809"/>
      <c r="I13" s="809"/>
      <c r="J13" s="810"/>
      <c r="K13" s="263"/>
      <c r="L13" s="816"/>
      <c r="M13" s="817"/>
      <c r="N13" s="818"/>
      <c r="O13" s="273"/>
      <c r="P13" s="175"/>
      <c r="R13" s="284"/>
    </row>
    <row r="14" spans="1:18" ht="16.5" customHeight="1">
      <c r="A14" s="175"/>
      <c r="B14" s="271"/>
      <c r="C14" s="816"/>
      <c r="D14" s="817"/>
      <c r="E14" s="818"/>
      <c r="F14" s="241"/>
      <c r="G14" s="808"/>
      <c r="H14" s="809"/>
      <c r="I14" s="809"/>
      <c r="J14" s="810"/>
      <c r="K14" s="263"/>
      <c r="L14" s="816"/>
      <c r="M14" s="817"/>
      <c r="N14" s="818"/>
      <c r="O14" s="273"/>
      <c r="P14" s="175"/>
    </row>
    <row r="15" spans="1:18" ht="16.5" customHeight="1">
      <c r="A15" s="175"/>
      <c r="B15" s="271"/>
      <c r="C15" s="816"/>
      <c r="D15" s="817"/>
      <c r="E15" s="818"/>
      <c r="F15" s="241"/>
      <c r="G15" s="808"/>
      <c r="H15" s="809"/>
      <c r="I15" s="809"/>
      <c r="J15" s="810"/>
      <c r="K15" s="263"/>
      <c r="L15" s="816"/>
      <c r="M15" s="817"/>
      <c r="N15" s="818"/>
      <c r="O15" s="273"/>
      <c r="P15" s="175"/>
    </row>
    <row r="16" spans="1:18" ht="16.5" customHeight="1">
      <c r="A16" s="175"/>
      <c r="B16" s="271"/>
      <c r="C16" s="816"/>
      <c r="D16" s="817"/>
      <c r="E16" s="818"/>
      <c r="F16" s="241"/>
      <c r="G16" s="808"/>
      <c r="H16" s="809"/>
      <c r="I16" s="809"/>
      <c r="J16" s="810"/>
      <c r="K16" s="263"/>
      <c r="L16" s="816"/>
      <c r="M16" s="817"/>
      <c r="N16" s="818"/>
      <c r="O16" s="273"/>
      <c r="P16" s="175"/>
    </row>
    <row r="17" spans="1:16" ht="16.5" customHeight="1">
      <c r="A17" s="175"/>
      <c r="B17" s="271"/>
      <c r="C17" s="816"/>
      <c r="D17" s="817"/>
      <c r="E17" s="818"/>
      <c r="F17" s="241"/>
      <c r="G17" s="808"/>
      <c r="H17" s="809"/>
      <c r="I17" s="809"/>
      <c r="J17" s="810"/>
      <c r="K17" s="263"/>
      <c r="L17" s="816"/>
      <c r="M17" s="817"/>
      <c r="N17" s="818"/>
      <c r="O17" s="273"/>
      <c r="P17" s="175"/>
    </row>
    <row r="18" spans="1:16" ht="16.5" customHeight="1">
      <c r="A18" s="175"/>
      <c r="B18" s="271"/>
      <c r="C18" s="816"/>
      <c r="D18" s="817"/>
      <c r="E18" s="818"/>
      <c r="F18" s="241"/>
      <c r="G18" s="808"/>
      <c r="H18" s="809"/>
      <c r="I18" s="809"/>
      <c r="J18" s="810"/>
      <c r="K18" s="263"/>
      <c r="L18" s="816"/>
      <c r="M18" s="817"/>
      <c r="N18" s="818"/>
      <c r="O18" s="273"/>
      <c r="P18" s="175"/>
    </row>
    <row r="19" spans="1:16" ht="16.5" customHeight="1">
      <c r="A19" s="175"/>
      <c r="B19" s="271"/>
      <c r="C19" s="816"/>
      <c r="D19" s="817"/>
      <c r="E19" s="818"/>
      <c r="F19" s="241"/>
      <c r="G19" s="808"/>
      <c r="H19" s="809"/>
      <c r="I19" s="809"/>
      <c r="J19" s="810"/>
      <c r="K19" s="241"/>
      <c r="L19" s="816"/>
      <c r="M19" s="817"/>
      <c r="N19" s="818"/>
      <c r="O19" s="274"/>
      <c r="P19" s="175"/>
    </row>
    <row r="20" spans="1:16" ht="16.5" customHeight="1">
      <c r="A20" s="175"/>
      <c r="B20" s="271"/>
      <c r="C20" s="816"/>
      <c r="D20" s="817"/>
      <c r="E20" s="818"/>
      <c r="F20" s="267"/>
      <c r="G20" s="808"/>
      <c r="H20" s="809"/>
      <c r="I20" s="809"/>
      <c r="J20" s="810"/>
      <c r="K20" s="267"/>
      <c r="L20" s="816"/>
      <c r="M20" s="817"/>
      <c r="N20" s="818"/>
      <c r="O20" s="272"/>
      <c r="P20" s="175"/>
    </row>
    <row r="21" spans="1:16" ht="16.5" customHeight="1">
      <c r="A21" s="175"/>
      <c r="B21" s="271"/>
      <c r="C21" s="816"/>
      <c r="D21" s="817"/>
      <c r="E21" s="818"/>
      <c r="F21" s="265"/>
      <c r="G21" s="808"/>
      <c r="H21" s="809"/>
      <c r="I21" s="809"/>
      <c r="J21" s="810"/>
      <c r="K21" s="262"/>
      <c r="L21" s="816"/>
      <c r="M21" s="817"/>
      <c r="N21" s="818"/>
      <c r="O21" s="272"/>
      <c r="P21" s="175"/>
    </row>
    <row r="22" spans="1:16" ht="16.5" customHeight="1">
      <c r="A22" s="175"/>
      <c r="B22" s="271"/>
      <c r="C22" s="816"/>
      <c r="D22" s="817"/>
      <c r="E22" s="818"/>
      <c r="F22" s="241"/>
      <c r="G22" s="808"/>
      <c r="H22" s="809"/>
      <c r="I22" s="809"/>
      <c r="J22" s="810"/>
      <c r="K22" s="263"/>
      <c r="L22" s="816"/>
      <c r="M22" s="817"/>
      <c r="N22" s="818"/>
      <c r="O22" s="273"/>
      <c r="P22" s="175"/>
    </row>
    <row r="23" spans="1:16" ht="16.5" customHeight="1" thickBot="1">
      <c r="A23" s="175"/>
      <c r="B23" s="271"/>
      <c r="C23" s="819"/>
      <c r="D23" s="820"/>
      <c r="E23" s="821"/>
      <c r="F23" s="241"/>
      <c r="G23" s="811"/>
      <c r="H23" s="812"/>
      <c r="I23" s="812"/>
      <c r="J23" s="813"/>
      <c r="K23" s="263"/>
      <c r="L23" s="819"/>
      <c r="M23" s="820"/>
      <c r="N23" s="821"/>
      <c r="O23" s="273"/>
      <c r="P23" s="175"/>
    </row>
    <row r="24" spans="1:16" ht="16.5" customHeight="1">
      <c r="A24" s="175"/>
      <c r="B24" s="271"/>
      <c r="C24" s="804" t="s">
        <v>474</v>
      </c>
      <c r="D24" s="804"/>
      <c r="E24" s="804"/>
      <c r="F24" s="241"/>
      <c r="G24" s="804" t="s">
        <v>475</v>
      </c>
      <c r="H24" s="804"/>
      <c r="I24" s="804"/>
      <c r="J24" s="804"/>
      <c r="K24" s="263"/>
      <c r="L24" s="804" t="s">
        <v>476</v>
      </c>
      <c r="M24" s="804"/>
      <c r="N24" s="804"/>
      <c r="O24" s="273"/>
      <c r="P24" s="175"/>
    </row>
    <row r="25" spans="1:16" ht="8.25" customHeight="1" thickBot="1">
      <c r="A25" s="175"/>
      <c r="B25" s="271"/>
      <c r="C25" s="266"/>
      <c r="D25" s="241"/>
      <c r="E25" s="241"/>
      <c r="F25" s="241"/>
      <c r="G25" s="241"/>
      <c r="H25" s="263"/>
      <c r="I25" s="263"/>
      <c r="J25" s="263"/>
      <c r="K25" s="263"/>
      <c r="L25" s="263"/>
      <c r="M25" s="264"/>
      <c r="N25" s="241"/>
      <c r="O25" s="273"/>
      <c r="P25" s="175"/>
    </row>
    <row r="26" spans="1:16" ht="16.5" customHeight="1">
      <c r="A26" s="175"/>
      <c r="B26" s="271"/>
      <c r="C26" s="814"/>
      <c r="D26" s="804"/>
      <c r="E26" s="815"/>
      <c r="F26" s="267"/>
      <c r="G26" s="805"/>
      <c r="H26" s="806"/>
      <c r="I26" s="806"/>
      <c r="J26" s="807"/>
      <c r="K26" s="267"/>
      <c r="L26" s="814"/>
      <c r="M26" s="804"/>
      <c r="N26" s="815"/>
      <c r="O26" s="273"/>
      <c r="P26" s="175"/>
    </row>
    <row r="27" spans="1:16" ht="16.5" customHeight="1">
      <c r="A27" s="175"/>
      <c r="B27" s="271"/>
      <c r="C27" s="816"/>
      <c r="D27" s="817"/>
      <c r="E27" s="818"/>
      <c r="F27" s="265"/>
      <c r="G27" s="808"/>
      <c r="H27" s="809"/>
      <c r="I27" s="809"/>
      <c r="J27" s="810"/>
      <c r="K27" s="262"/>
      <c r="L27" s="816"/>
      <c r="M27" s="817"/>
      <c r="N27" s="818"/>
      <c r="O27" s="273"/>
      <c r="P27" s="175"/>
    </row>
    <row r="28" spans="1:16" ht="16.5" customHeight="1">
      <c r="A28" s="175"/>
      <c r="B28" s="271"/>
      <c r="C28" s="816"/>
      <c r="D28" s="817"/>
      <c r="E28" s="818"/>
      <c r="F28" s="241"/>
      <c r="G28" s="808"/>
      <c r="H28" s="809"/>
      <c r="I28" s="809"/>
      <c r="J28" s="810"/>
      <c r="K28" s="263"/>
      <c r="L28" s="816"/>
      <c r="M28" s="817"/>
      <c r="N28" s="818"/>
      <c r="O28" s="273"/>
      <c r="P28" s="175"/>
    </row>
    <row r="29" spans="1:16" ht="16.5" customHeight="1">
      <c r="A29" s="175"/>
      <c r="B29" s="271"/>
      <c r="C29" s="816"/>
      <c r="D29" s="817"/>
      <c r="E29" s="818"/>
      <c r="F29" s="241"/>
      <c r="G29" s="808"/>
      <c r="H29" s="809"/>
      <c r="I29" s="809"/>
      <c r="J29" s="810"/>
      <c r="K29" s="263"/>
      <c r="L29" s="816"/>
      <c r="M29" s="817"/>
      <c r="N29" s="818"/>
      <c r="O29" s="274"/>
      <c r="P29" s="175"/>
    </row>
    <row r="30" spans="1:16" ht="16.5" customHeight="1">
      <c r="A30" s="175"/>
      <c r="B30" s="275"/>
      <c r="C30" s="816"/>
      <c r="D30" s="817"/>
      <c r="E30" s="818"/>
      <c r="F30" s="241"/>
      <c r="G30" s="808"/>
      <c r="H30" s="809"/>
      <c r="I30" s="809"/>
      <c r="J30" s="810"/>
      <c r="K30" s="263"/>
      <c r="L30" s="816"/>
      <c r="M30" s="817"/>
      <c r="N30" s="818"/>
      <c r="O30" s="276"/>
      <c r="P30" s="175"/>
    </row>
    <row r="31" spans="1:16" ht="16.5" customHeight="1">
      <c r="A31" s="175"/>
      <c r="B31" s="275"/>
      <c r="C31" s="816"/>
      <c r="D31" s="817"/>
      <c r="E31" s="818"/>
      <c r="F31" s="241"/>
      <c r="G31" s="808"/>
      <c r="H31" s="809"/>
      <c r="I31" s="809"/>
      <c r="J31" s="810"/>
      <c r="K31" s="263"/>
      <c r="L31" s="816"/>
      <c r="M31" s="817"/>
      <c r="N31" s="818"/>
      <c r="O31" s="276"/>
      <c r="P31" s="175"/>
    </row>
    <row r="32" spans="1:16" ht="16.5" customHeight="1">
      <c r="A32" s="175"/>
      <c r="B32" s="275"/>
      <c r="C32" s="816"/>
      <c r="D32" s="817"/>
      <c r="E32" s="818"/>
      <c r="F32" s="241"/>
      <c r="G32" s="808"/>
      <c r="H32" s="809"/>
      <c r="I32" s="809"/>
      <c r="J32" s="810"/>
      <c r="K32" s="263"/>
      <c r="L32" s="816"/>
      <c r="M32" s="817"/>
      <c r="N32" s="818"/>
      <c r="O32" s="276"/>
      <c r="P32" s="175"/>
    </row>
    <row r="33" spans="1:18" ht="16.5" customHeight="1">
      <c r="A33" s="175"/>
      <c r="B33" s="271"/>
      <c r="C33" s="816"/>
      <c r="D33" s="817"/>
      <c r="E33" s="818"/>
      <c r="F33" s="241"/>
      <c r="G33" s="808"/>
      <c r="H33" s="809"/>
      <c r="I33" s="809"/>
      <c r="J33" s="810"/>
      <c r="K33" s="263"/>
      <c r="L33" s="816"/>
      <c r="M33" s="817"/>
      <c r="N33" s="818"/>
      <c r="O33" s="272"/>
      <c r="P33" s="175"/>
    </row>
    <row r="34" spans="1:18" ht="16.5" customHeight="1">
      <c r="A34" s="175"/>
      <c r="B34" s="271"/>
      <c r="C34" s="816"/>
      <c r="D34" s="817"/>
      <c r="E34" s="818"/>
      <c r="F34" s="241"/>
      <c r="G34" s="808"/>
      <c r="H34" s="809"/>
      <c r="I34" s="809"/>
      <c r="J34" s="810"/>
      <c r="K34" s="241"/>
      <c r="L34" s="816"/>
      <c r="M34" s="817"/>
      <c r="N34" s="818"/>
      <c r="O34" s="273"/>
      <c r="P34" s="175"/>
    </row>
    <row r="35" spans="1:18" ht="16.5" customHeight="1">
      <c r="A35" s="175"/>
      <c r="B35" s="271"/>
      <c r="C35" s="816"/>
      <c r="D35" s="817"/>
      <c r="E35" s="818"/>
      <c r="F35" s="267"/>
      <c r="G35" s="808"/>
      <c r="H35" s="809"/>
      <c r="I35" s="809"/>
      <c r="J35" s="810"/>
      <c r="K35" s="267"/>
      <c r="L35" s="816"/>
      <c r="M35" s="817"/>
      <c r="N35" s="818"/>
      <c r="O35" s="273"/>
      <c r="P35" s="175"/>
    </row>
    <row r="36" spans="1:18" ht="16.5" customHeight="1">
      <c r="A36" s="175"/>
      <c r="B36" s="271"/>
      <c r="C36" s="816"/>
      <c r="D36" s="817"/>
      <c r="E36" s="818"/>
      <c r="F36" s="265"/>
      <c r="G36" s="808"/>
      <c r="H36" s="809"/>
      <c r="I36" s="809"/>
      <c r="J36" s="810"/>
      <c r="K36" s="262"/>
      <c r="L36" s="816"/>
      <c r="M36" s="817"/>
      <c r="N36" s="818"/>
      <c r="O36" s="273"/>
      <c r="P36" s="175"/>
    </row>
    <row r="37" spans="1:18" ht="16.5" customHeight="1">
      <c r="A37" s="175"/>
      <c r="B37" s="271"/>
      <c r="C37" s="816"/>
      <c r="D37" s="817"/>
      <c r="E37" s="818"/>
      <c r="F37" s="241"/>
      <c r="G37" s="808"/>
      <c r="H37" s="809"/>
      <c r="I37" s="809"/>
      <c r="J37" s="810"/>
      <c r="K37" s="263"/>
      <c r="L37" s="816"/>
      <c r="M37" s="817"/>
      <c r="N37" s="818"/>
      <c r="O37" s="273"/>
      <c r="P37" s="175"/>
    </row>
    <row r="38" spans="1:18" ht="16.5" customHeight="1" thickBot="1">
      <c r="A38" s="175"/>
      <c r="B38" s="271"/>
      <c r="C38" s="819"/>
      <c r="D38" s="820"/>
      <c r="E38" s="821"/>
      <c r="F38" s="241"/>
      <c r="G38" s="811"/>
      <c r="H38" s="812"/>
      <c r="I38" s="812"/>
      <c r="J38" s="813"/>
      <c r="K38" s="263"/>
      <c r="L38" s="819"/>
      <c r="M38" s="820"/>
      <c r="N38" s="821"/>
      <c r="O38" s="273"/>
      <c r="P38" s="175"/>
    </row>
    <row r="39" spans="1:18" ht="16.5" customHeight="1">
      <c r="A39" s="175"/>
      <c r="B39" s="271"/>
      <c r="C39" s="804" t="s">
        <v>477</v>
      </c>
      <c r="D39" s="804"/>
      <c r="E39" s="804"/>
      <c r="F39" s="241"/>
      <c r="G39" s="804" t="s">
        <v>478</v>
      </c>
      <c r="H39" s="804"/>
      <c r="I39" s="804"/>
      <c r="J39" s="804"/>
      <c r="K39" s="263"/>
      <c r="L39" s="804" t="s">
        <v>479</v>
      </c>
      <c r="M39" s="804"/>
      <c r="N39" s="804"/>
      <c r="O39" s="273"/>
      <c r="P39" s="175"/>
    </row>
    <row r="40" spans="1:18" ht="9.75" customHeight="1" thickBot="1">
      <c r="A40" s="175"/>
      <c r="B40" s="271"/>
      <c r="C40" s="266"/>
      <c r="D40" s="241"/>
      <c r="E40" s="241"/>
      <c r="F40" s="241"/>
      <c r="G40" s="241"/>
      <c r="H40" s="264"/>
      <c r="I40" s="264"/>
      <c r="J40" s="264"/>
      <c r="K40" s="264"/>
      <c r="L40" s="264"/>
      <c r="M40" s="264"/>
      <c r="N40" s="241"/>
      <c r="O40" s="273"/>
      <c r="P40" s="175"/>
    </row>
    <row r="41" spans="1:18" ht="16.5" customHeight="1" thickBot="1">
      <c r="A41" s="175"/>
      <c r="B41" s="668" t="s">
        <v>473</v>
      </c>
      <c r="C41" s="669"/>
      <c r="D41" s="669"/>
      <c r="E41" s="669"/>
      <c r="F41" s="669"/>
      <c r="G41" s="669"/>
      <c r="H41" s="669"/>
      <c r="I41" s="669"/>
      <c r="J41" s="669"/>
      <c r="K41" s="669"/>
      <c r="L41" s="669"/>
      <c r="M41" s="669"/>
      <c r="N41" s="669"/>
      <c r="O41" s="670"/>
      <c r="P41" s="175"/>
    </row>
    <row r="42" spans="1:18" ht="10.5" customHeight="1" thickBot="1">
      <c r="A42" s="175"/>
      <c r="B42" s="268"/>
      <c r="C42" s="269"/>
      <c r="D42" s="269"/>
      <c r="E42" s="269"/>
      <c r="F42" s="269"/>
      <c r="G42" s="269"/>
      <c r="H42" s="269"/>
      <c r="I42" s="269"/>
      <c r="J42" s="269"/>
      <c r="K42" s="269"/>
      <c r="L42" s="269"/>
      <c r="M42" s="269"/>
      <c r="N42" s="269"/>
      <c r="O42" s="270"/>
      <c r="P42" s="175"/>
    </row>
    <row r="43" spans="1:18" ht="16.5" customHeight="1">
      <c r="A43" s="175"/>
      <c r="B43" s="271"/>
      <c r="C43" s="814"/>
      <c r="D43" s="804"/>
      <c r="E43" s="815"/>
      <c r="F43" s="267"/>
      <c r="G43" s="805"/>
      <c r="H43" s="806"/>
      <c r="I43" s="806"/>
      <c r="J43" s="807"/>
      <c r="K43" s="267"/>
      <c r="L43" s="814"/>
      <c r="M43" s="804"/>
      <c r="N43" s="815"/>
      <c r="O43" s="272"/>
      <c r="P43" s="175"/>
      <c r="R43" s="284" t="s">
        <v>424</v>
      </c>
    </row>
    <row r="44" spans="1:18" ht="16.5" customHeight="1">
      <c r="A44" s="175"/>
      <c r="B44" s="271"/>
      <c r="C44" s="816"/>
      <c r="D44" s="817"/>
      <c r="E44" s="818"/>
      <c r="F44" s="265"/>
      <c r="G44" s="808"/>
      <c r="H44" s="809"/>
      <c r="I44" s="809"/>
      <c r="J44" s="810"/>
      <c r="K44" s="262"/>
      <c r="L44" s="816"/>
      <c r="M44" s="817"/>
      <c r="N44" s="818"/>
      <c r="O44" s="272"/>
      <c r="P44" s="175"/>
      <c r="R44" s="284" t="s">
        <v>482</v>
      </c>
    </row>
    <row r="45" spans="1:18" ht="16.5" customHeight="1">
      <c r="A45" s="175"/>
      <c r="B45" s="271"/>
      <c r="C45" s="816"/>
      <c r="D45" s="817"/>
      <c r="E45" s="818"/>
      <c r="F45" s="241"/>
      <c r="G45" s="808"/>
      <c r="H45" s="809"/>
      <c r="I45" s="809"/>
      <c r="J45" s="810"/>
      <c r="K45" s="263"/>
      <c r="L45" s="816"/>
      <c r="M45" s="817"/>
      <c r="N45" s="818"/>
      <c r="O45" s="273"/>
      <c r="P45" s="175"/>
    </row>
    <row r="46" spans="1:18" ht="16.5" customHeight="1">
      <c r="A46" s="175"/>
      <c r="B46" s="271"/>
      <c r="C46" s="816"/>
      <c r="D46" s="817"/>
      <c r="E46" s="818"/>
      <c r="F46" s="241"/>
      <c r="G46" s="808"/>
      <c r="H46" s="809"/>
      <c r="I46" s="809"/>
      <c r="J46" s="810"/>
      <c r="K46" s="263"/>
      <c r="L46" s="816"/>
      <c r="M46" s="817"/>
      <c r="N46" s="818"/>
      <c r="O46" s="273"/>
      <c r="P46" s="175"/>
    </row>
    <row r="47" spans="1:18" ht="16.5" customHeight="1">
      <c r="A47" s="175"/>
      <c r="B47" s="271"/>
      <c r="C47" s="816"/>
      <c r="D47" s="817"/>
      <c r="E47" s="818"/>
      <c r="F47" s="241"/>
      <c r="G47" s="808"/>
      <c r="H47" s="809"/>
      <c r="I47" s="809"/>
      <c r="J47" s="810"/>
      <c r="K47" s="263"/>
      <c r="L47" s="816"/>
      <c r="M47" s="817"/>
      <c r="N47" s="818"/>
      <c r="O47" s="273"/>
      <c r="P47" s="175"/>
    </row>
    <row r="48" spans="1:18" ht="16.5" customHeight="1">
      <c r="A48" s="175"/>
      <c r="B48" s="271"/>
      <c r="C48" s="816"/>
      <c r="D48" s="817"/>
      <c r="E48" s="818"/>
      <c r="F48" s="241"/>
      <c r="G48" s="808"/>
      <c r="H48" s="809"/>
      <c r="I48" s="809"/>
      <c r="J48" s="810"/>
      <c r="K48" s="263"/>
      <c r="L48" s="816"/>
      <c r="M48" s="817"/>
      <c r="N48" s="818"/>
      <c r="O48" s="273"/>
      <c r="P48" s="175"/>
    </row>
    <row r="49" spans="1:16" ht="16.5" customHeight="1">
      <c r="A49" s="175"/>
      <c r="B49" s="271"/>
      <c r="C49" s="816"/>
      <c r="D49" s="817"/>
      <c r="E49" s="818"/>
      <c r="F49" s="241"/>
      <c r="G49" s="808"/>
      <c r="H49" s="809"/>
      <c r="I49" s="809"/>
      <c r="J49" s="810"/>
      <c r="K49" s="263"/>
      <c r="L49" s="816"/>
      <c r="M49" s="817"/>
      <c r="N49" s="818"/>
      <c r="O49" s="273"/>
      <c r="P49" s="175"/>
    </row>
    <row r="50" spans="1:16" ht="16.5" customHeight="1">
      <c r="A50" s="175"/>
      <c r="B50" s="271"/>
      <c r="C50" s="816"/>
      <c r="D50" s="817"/>
      <c r="E50" s="818"/>
      <c r="F50" s="241"/>
      <c r="G50" s="808"/>
      <c r="H50" s="809"/>
      <c r="I50" s="809"/>
      <c r="J50" s="810"/>
      <c r="K50" s="263"/>
      <c r="L50" s="816"/>
      <c r="M50" s="817"/>
      <c r="N50" s="818"/>
      <c r="O50" s="273"/>
      <c r="P50" s="175"/>
    </row>
    <row r="51" spans="1:16" ht="16.5" customHeight="1">
      <c r="A51" s="175"/>
      <c r="B51" s="271"/>
      <c r="C51" s="816"/>
      <c r="D51" s="817"/>
      <c r="E51" s="818"/>
      <c r="F51" s="241"/>
      <c r="G51" s="808"/>
      <c r="H51" s="809"/>
      <c r="I51" s="809"/>
      <c r="J51" s="810"/>
      <c r="K51" s="241"/>
      <c r="L51" s="816"/>
      <c r="M51" s="817"/>
      <c r="N51" s="818"/>
      <c r="O51" s="274"/>
      <c r="P51" s="175"/>
    </row>
    <row r="52" spans="1:16" ht="16.5" customHeight="1">
      <c r="A52" s="175"/>
      <c r="B52" s="271"/>
      <c r="C52" s="816"/>
      <c r="D52" s="817"/>
      <c r="E52" s="818"/>
      <c r="F52" s="267"/>
      <c r="G52" s="808"/>
      <c r="H52" s="809"/>
      <c r="I52" s="809"/>
      <c r="J52" s="810"/>
      <c r="K52" s="267"/>
      <c r="L52" s="816"/>
      <c r="M52" s="817"/>
      <c r="N52" s="818"/>
      <c r="O52" s="272"/>
      <c r="P52" s="175"/>
    </row>
    <row r="53" spans="1:16" ht="16.5" customHeight="1">
      <c r="A53" s="175"/>
      <c r="B53" s="271"/>
      <c r="C53" s="816"/>
      <c r="D53" s="817"/>
      <c r="E53" s="818"/>
      <c r="F53" s="265"/>
      <c r="G53" s="808"/>
      <c r="H53" s="809"/>
      <c r="I53" s="809"/>
      <c r="J53" s="810"/>
      <c r="K53" s="262"/>
      <c r="L53" s="816"/>
      <c r="M53" s="817"/>
      <c r="N53" s="818"/>
      <c r="O53" s="272"/>
      <c r="P53" s="175"/>
    </row>
    <row r="54" spans="1:16" ht="16.5" customHeight="1">
      <c r="A54" s="175"/>
      <c r="B54" s="271"/>
      <c r="C54" s="816"/>
      <c r="D54" s="817"/>
      <c r="E54" s="818"/>
      <c r="F54" s="241"/>
      <c r="G54" s="808"/>
      <c r="H54" s="809"/>
      <c r="I54" s="809"/>
      <c r="J54" s="810"/>
      <c r="K54" s="263"/>
      <c r="L54" s="816"/>
      <c r="M54" s="817"/>
      <c r="N54" s="818"/>
      <c r="O54" s="273"/>
      <c r="P54" s="175"/>
    </row>
    <row r="55" spans="1:16" ht="16.5" customHeight="1" thickBot="1">
      <c r="A55" s="175"/>
      <c r="B55" s="271"/>
      <c r="C55" s="819"/>
      <c r="D55" s="820"/>
      <c r="E55" s="821"/>
      <c r="F55" s="241"/>
      <c r="G55" s="811"/>
      <c r="H55" s="812"/>
      <c r="I55" s="812"/>
      <c r="J55" s="813"/>
      <c r="K55" s="263"/>
      <c r="L55" s="819"/>
      <c r="M55" s="820"/>
      <c r="N55" s="821"/>
      <c r="O55" s="273"/>
      <c r="P55" s="175"/>
    </row>
    <row r="56" spans="1:16" ht="16.5" customHeight="1">
      <c r="A56" s="175"/>
      <c r="B56" s="271"/>
      <c r="C56" s="804" t="s">
        <v>481</v>
      </c>
      <c r="D56" s="804"/>
      <c r="E56" s="804"/>
      <c r="F56" s="241"/>
      <c r="G56" s="804" t="s">
        <v>481</v>
      </c>
      <c r="H56" s="804"/>
      <c r="I56" s="804"/>
      <c r="J56" s="804"/>
      <c r="K56" s="263"/>
      <c r="L56" s="804" t="s">
        <v>480</v>
      </c>
      <c r="M56" s="804"/>
      <c r="N56" s="804"/>
      <c r="O56" s="273"/>
      <c r="P56" s="175"/>
    </row>
    <row r="57" spans="1:16" ht="10.5" customHeight="1" thickBot="1">
      <c r="A57" s="175"/>
      <c r="B57" s="271"/>
      <c r="C57" s="266"/>
      <c r="D57" s="241"/>
      <c r="E57" s="241"/>
      <c r="F57" s="241"/>
      <c r="G57" s="241"/>
      <c r="H57" s="263"/>
      <c r="I57" s="263"/>
      <c r="J57" s="263"/>
      <c r="K57" s="263"/>
      <c r="L57" s="263"/>
      <c r="M57" s="264"/>
      <c r="N57" s="241"/>
      <c r="O57" s="273"/>
      <c r="P57" s="175"/>
    </row>
    <row r="58" spans="1:16" ht="16.5" customHeight="1">
      <c r="A58" s="175"/>
      <c r="B58" s="271"/>
      <c r="C58" s="814"/>
      <c r="D58" s="804"/>
      <c r="E58" s="815"/>
      <c r="F58" s="267"/>
      <c r="G58" s="805"/>
      <c r="H58" s="806"/>
      <c r="I58" s="806"/>
      <c r="J58" s="807"/>
      <c r="K58" s="267"/>
      <c r="L58" s="814"/>
      <c r="M58" s="804"/>
      <c r="N58" s="815"/>
      <c r="O58" s="273"/>
      <c r="P58" s="175"/>
    </row>
    <row r="59" spans="1:16" ht="16.5" customHeight="1">
      <c r="A59" s="175"/>
      <c r="B59" s="271"/>
      <c r="C59" s="816"/>
      <c r="D59" s="817"/>
      <c r="E59" s="818"/>
      <c r="F59" s="265"/>
      <c r="G59" s="808"/>
      <c r="H59" s="809"/>
      <c r="I59" s="809"/>
      <c r="J59" s="810"/>
      <c r="K59" s="262"/>
      <c r="L59" s="816"/>
      <c r="M59" s="817"/>
      <c r="N59" s="818"/>
      <c r="O59" s="273"/>
      <c r="P59" s="175"/>
    </row>
    <row r="60" spans="1:16" ht="16.5" customHeight="1">
      <c r="A60" s="175"/>
      <c r="B60" s="271"/>
      <c r="C60" s="816"/>
      <c r="D60" s="817"/>
      <c r="E60" s="818"/>
      <c r="F60" s="241"/>
      <c r="G60" s="808"/>
      <c r="H60" s="809"/>
      <c r="I60" s="809"/>
      <c r="J60" s="810"/>
      <c r="K60" s="263"/>
      <c r="L60" s="816"/>
      <c r="M60" s="817"/>
      <c r="N60" s="818"/>
      <c r="O60" s="273"/>
      <c r="P60" s="175"/>
    </row>
    <row r="61" spans="1:16" ht="16.5" customHeight="1">
      <c r="A61" s="175"/>
      <c r="B61" s="271"/>
      <c r="C61" s="816"/>
      <c r="D61" s="817"/>
      <c r="E61" s="818"/>
      <c r="F61" s="241"/>
      <c r="G61" s="808"/>
      <c r="H61" s="809"/>
      <c r="I61" s="809"/>
      <c r="J61" s="810"/>
      <c r="K61" s="263"/>
      <c r="L61" s="816"/>
      <c r="M61" s="817"/>
      <c r="N61" s="818"/>
      <c r="O61" s="274"/>
      <c r="P61" s="175"/>
    </row>
    <row r="62" spans="1:16" ht="16.5" customHeight="1">
      <c r="A62" s="175"/>
      <c r="B62" s="271"/>
      <c r="C62" s="816"/>
      <c r="D62" s="817"/>
      <c r="E62" s="818"/>
      <c r="F62" s="241"/>
      <c r="G62" s="808"/>
      <c r="H62" s="809"/>
      <c r="I62" s="809"/>
      <c r="J62" s="810"/>
      <c r="K62" s="263"/>
      <c r="L62" s="816"/>
      <c r="M62" s="817"/>
      <c r="N62" s="818"/>
      <c r="O62" s="274"/>
      <c r="P62" s="175"/>
    </row>
    <row r="63" spans="1:16" ht="16.5" customHeight="1">
      <c r="A63" s="175"/>
      <c r="B63" s="271"/>
      <c r="C63" s="816"/>
      <c r="D63" s="817"/>
      <c r="E63" s="818"/>
      <c r="F63" s="241"/>
      <c r="G63" s="808"/>
      <c r="H63" s="809"/>
      <c r="I63" s="809"/>
      <c r="J63" s="810"/>
      <c r="K63" s="263"/>
      <c r="L63" s="816"/>
      <c r="M63" s="817"/>
      <c r="N63" s="818"/>
      <c r="O63" s="272"/>
      <c r="P63" s="175"/>
    </row>
    <row r="64" spans="1:16" ht="16.5" customHeight="1">
      <c r="A64" s="175"/>
      <c r="B64" s="271"/>
      <c r="C64" s="816"/>
      <c r="D64" s="817"/>
      <c r="E64" s="818"/>
      <c r="F64" s="241"/>
      <c r="G64" s="808"/>
      <c r="H64" s="809"/>
      <c r="I64" s="809"/>
      <c r="J64" s="810"/>
      <c r="K64" s="263"/>
      <c r="L64" s="816"/>
      <c r="M64" s="817"/>
      <c r="N64" s="818"/>
      <c r="O64" s="272"/>
      <c r="P64" s="175"/>
    </row>
    <row r="65" spans="1:16" ht="16.5" customHeight="1">
      <c r="A65" s="175"/>
      <c r="B65" s="271"/>
      <c r="C65" s="816"/>
      <c r="D65" s="817"/>
      <c r="E65" s="818"/>
      <c r="F65" s="241"/>
      <c r="G65" s="808"/>
      <c r="H65" s="809"/>
      <c r="I65" s="809"/>
      <c r="J65" s="810"/>
      <c r="K65" s="263"/>
      <c r="L65" s="816"/>
      <c r="M65" s="817"/>
      <c r="N65" s="818"/>
      <c r="O65" s="272"/>
      <c r="P65" s="175"/>
    </row>
    <row r="66" spans="1:16" ht="16.5" customHeight="1">
      <c r="A66" s="175"/>
      <c r="B66" s="271"/>
      <c r="C66" s="816"/>
      <c r="D66" s="817"/>
      <c r="E66" s="818"/>
      <c r="F66" s="241"/>
      <c r="G66" s="808"/>
      <c r="H66" s="809"/>
      <c r="I66" s="809"/>
      <c r="J66" s="810"/>
      <c r="K66" s="241"/>
      <c r="L66" s="816"/>
      <c r="M66" s="817"/>
      <c r="N66" s="818"/>
      <c r="O66" s="273"/>
      <c r="P66" s="175"/>
    </row>
    <row r="67" spans="1:16" ht="16.5" customHeight="1">
      <c r="A67" s="175"/>
      <c r="B67" s="271"/>
      <c r="C67" s="816"/>
      <c r="D67" s="817"/>
      <c r="E67" s="818"/>
      <c r="F67" s="267"/>
      <c r="G67" s="808"/>
      <c r="H67" s="809"/>
      <c r="I67" s="809"/>
      <c r="J67" s="810"/>
      <c r="K67" s="267"/>
      <c r="L67" s="816"/>
      <c r="M67" s="817"/>
      <c r="N67" s="818"/>
      <c r="O67" s="273"/>
      <c r="P67" s="175"/>
    </row>
    <row r="68" spans="1:16" ht="16.5" customHeight="1">
      <c r="A68" s="175"/>
      <c r="B68" s="271"/>
      <c r="C68" s="816"/>
      <c r="D68" s="817"/>
      <c r="E68" s="818"/>
      <c r="F68" s="265"/>
      <c r="G68" s="808"/>
      <c r="H68" s="809"/>
      <c r="I68" s="809"/>
      <c r="J68" s="810"/>
      <c r="K68" s="262"/>
      <c r="L68" s="816"/>
      <c r="M68" s="817"/>
      <c r="N68" s="818"/>
      <c r="O68" s="273"/>
      <c r="P68" s="175"/>
    </row>
    <row r="69" spans="1:16" ht="16.5" customHeight="1">
      <c r="A69" s="175"/>
      <c r="B69" s="271"/>
      <c r="C69" s="816"/>
      <c r="D69" s="817"/>
      <c r="E69" s="818"/>
      <c r="F69" s="241"/>
      <c r="G69" s="808"/>
      <c r="H69" s="809"/>
      <c r="I69" s="809"/>
      <c r="J69" s="810"/>
      <c r="K69" s="263"/>
      <c r="L69" s="816"/>
      <c r="M69" s="817"/>
      <c r="N69" s="818"/>
      <c r="O69" s="273"/>
      <c r="P69" s="175"/>
    </row>
    <row r="70" spans="1:16" ht="16.5" customHeight="1" thickBot="1">
      <c r="A70" s="175"/>
      <c r="B70" s="271"/>
      <c r="C70" s="819"/>
      <c r="D70" s="820"/>
      <c r="E70" s="821"/>
      <c r="F70" s="241"/>
      <c r="G70" s="811"/>
      <c r="H70" s="812"/>
      <c r="I70" s="812"/>
      <c r="J70" s="813"/>
      <c r="K70" s="263"/>
      <c r="L70" s="819"/>
      <c r="M70" s="820"/>
      <c r="N70" s="821"/>
      <c r="O70" s="273"/>
      <c r="P70" s="175"/>
    </row>
    <row r="71" spans="1:16" ht="16.5" customHeight="1">
      <c r="A71" s="175"/>
      <c r="B71" s="271"/>
      <c r="C71" s="804" t="s">
        <v>481</v>
      </c>
      <c r="D71" s="804"/>
      <c r="E71" s="804"/>
      <c r="F71" s="241"/>
      <c r="G71" s="804" t="s">
        <v>483</v>
      </c>
      <c r="H71" s="804"/>
      <c r="I71" s="804"/>
      <c r="J71" s="804"/>
      <c r="K71" s="263"/>
      <c r="L71" s="804" t="s">
        <v>484</v>
      </c>
      <c r="M71" s="804"/>
      <c r="N71" s="804"/>
      <c r="O71" s="273"/>
      <c r="P71" s="175"/>
    </row>
    <row r="72" spans="1:16" ht="10.5" customHeight="1" thickBot="1">
      <c r="A72" s="175"/>
      <c r="B72" s="277"/>
      <c r="C72" s="278"/>
      <c r="D72" s="278"/>
      <c r="E72" s="278"/>
      <c r="F72" s="278"/>
      <c r="G72" s="278"/>
      <c r="H72" s="278"/>
      <c r="I72" s="278"/>
      <c r="J72" s="278"/>
      <c r="K72" s="278"/>
      <c r="L72" s="278"/>
      <c r="M72" s="278"/>
      <c r="N72" s="278"/>
      <c r="O72" s="279"/>
      <c r="P72" s="175"/>
    </row>
    <row r="73" spans="1:16">
      <c r="A73" s="175"/>
      <c r="B73" s="208"/>
      <c r="C73" s="208"/>
      <c r="D73" s="208"/>
      <c r="E73" s="208"/>
      <c r="F73" s="208"/>
      <c r="G73" s="208"/>
      <c r="H73" s="208"/>
      <c r="I73" s="208"/>
      <c r="J73" s="208"/>
      <c r="K73" s="208"/>
      <c r="L73" s="208"/>
      <c r="M73" s="208"/>
      <c r="N73" s="208"/>
      <c r="O73" s="208"/>
      <c r="P73" s="175"/>
    </row>
  </sheetData>
  <mergeCells count="30">
    <mergeCell ref="E3:L6"/>
    <mergeCell ref="C8:O8"/>
    <mergeCell ref="B9:O9"/>
    <mergeCell ref="C58:E70"/>
    <mergeCell ref="G58:J70"/>
    <mergeCell ref="L58:N70"/>
    <mergeCell ref="L11:N23"/>
    <mergeCell ref="I7:J7"/>
    <mergeCell ref="G7:H7"/>
    <mergeCell ref="G11:J23"/>
    <mergeCell ref="C26:E38"/>
    <mergeCell ref="G26:J38"/>
    <mergeCell ref="L26:N38"/>
    <mergeCell ref="C11:E23"/>
    <mergeCell ref="B41:O41"/>
    <mergeCell ref="C43:E55"/>
    <mergeCell ref="G43:J55"/>
    <mergeCell ref="L43:N55"/>
    <mergeCell ref="C24:E24"/>
    <mergeCell ref="G24:J24"/>
    <mergeCell ref="C39:E39"/>
    <mergeCell ref="G39:J39"/>
    <mergeCell ref="L39:N39"/>
    <mergeCell ref="L24:N24"/>
    <mergeCell ref="C71:E71"/>
    <mergeCell ref="G71:J71"/>
    <mergeCell ref="L71:N71"/>
    <mergeCell ref="C56:E56"/>
    <mergeCell ref="G56:J56"/>
    <mergeCell ref="L56:N56"/>
  </mergeCells>
  <phoneticPr fontId="27" type="noConversion"/>
  <conditionalFormatting sqref="H40:M40 K22 K13 K17 K28 K54 K45 K60 K63:K64 K49">
    <cfRule type="expression" dxfId="2" priority="15">
      <formula>#REF!="N"</formula>
    </cfRule>
  </conditionalFormatting>
  <conditionalFormatting sqref="K37">
    <cfRule type="expression" dxfId="1" priority="9">
      <formula>#REF!="N"</formula>
    </cfRule>
  </conditionalFormatting>
  <conditionalFormatting sqref="K69">
    <cfRule type="expression" dxfId="0" priority="7">
      <formula>#REF!="N"</formula>
    </cfRule>
  </conditionalFormatting>
  <dataValidations count="1">
    <dataValidation type="list" allowBlank="1" showInputMessage="1" showErrorMessage="1" sqref="H40:M40">
      <formula1>"Y,N"</formula1>
    </dataValidation>
  </dataValidations>
  <printOptions horizontalCentered="1"/>
  <pageMargins left="0.51181102362204722" right="0.27559055118110237" top="0.74803149606299213" bottom="0.51181102362204722" header="0.23622047244094491" footer="0.23622047244094491"/>
  <pageSetup paperSize="9" scale="67" orientation="portrait" r:id="rId1"/>
  <headerFooter alignWithMargins="0">
    <oddHeader>&amp;C&amp;A</oddHeader>
    <oddFooter>&amp;RPage&amp;Pof&amp;N</oddFooter>
  </headerFooter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  <pageSetUpPr fitToPage="1"/>
  </sheetPr>
  <dimension ref="A1:AB604"/>
  <sheetViews>
    <sheetView view="pageBreakPreview" topLeftCell="A226" zoomScale="85" zoomScaleSheetLayoutView="85" workbookViewId="0">
      <selection activeCell="P451" sqref="P451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3" width="12.6640625" style="176" customWidth="1"/>
    <col min="4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6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6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6">
      <c r="A3" s="175"/>
      <c r="B3" s="180"/>
      <c r="C3" s="211"/>
      <c r="D3" s="212"/>
      <c r="E3" s="657" t="s">
        <v>226</v>
      </c>
      <c r="F3" s="822"/>
      <c r="G3" s="658"/>
      <c r="H3" s="658"/>
      <c r="I3" s="658"/>
      <c r="J3" s="659"/>
      <c r="K3" s="212"/>
      <c r="L3" s="213"/>
      <c r="M3" s="214"/>
      <c r="N3" s="175"/>
    </row>
    <row r="4" spans="1:16" ht="14.25" customHeight="1">
      <c r="A4" s="175"/>
      <c r="B4" s="180"/>
      <c r="C4" s="215"/>
      <c r="D4" s="257"/>
      <c r="E4" s="660"/>
      <c r="F4" s="661"/>
      <c r="G4" s="661"/>
      <c r="H4" s="661"/>
      <c r="I4" s="661"/>
      <c r="J4" s="662"/>
      <c r="K4" s="188"/>
      <c r="L4" s="214"/>
      <c r="M4" s="214"/>
      <c r="N4" s="175"/>
    </row>
    <row r="5" spans="1:16" ht="14.25" customHeight="1">
      <c r="A5" s="175"/>
      <c r="B5" s="180"/>
      <c r="C5" s="215"/>
      <c r="D5" s="257"/>
      <c r="E5" s="660"/>
      <c r="F5" s="661"/>
      <c r="G5" s="661"/>
      <c r="H5" s="661"/>
      <c r="I5" s="661"/>
      <c r="J5" s="662"/>
      <c r="K5" s="188"/>
      <c r="L5" s="214"/>
      <c r="M5" s="214"/>
      <c r="N5" s="175"/>
    </row>
    <row r="6" spans="1:16" ht="21.6" thickBot="1">
      <c r="A6" s="175"/>
      <c r="B6" s="180"/>
      <c r="C6" s="216"/>
      <c r="D6" s="217"/>
      <c r="E6" s="663"/>
      <c r="F6" s="664"/>
      <c r="G6" s="664"/>
      <c r="H6" s="664"/>
      <c r="I6" s="664"/>
      <c r="J6" s="665"/>
      <c r="K6" s="217"/>
      <c r="L6" s="218"/>
      <c r="M6" s="214"/>
      <c r="N6" s="175"/>
    </row>
    <row r="7" spans="1:16" ht="16.5" customHeight="1">
      <c r="A7" s="175"/>
      <c r="B7" s="180"/>
      <c r="C7" s="258"/>
      <c r="D7" s="188"/>
      <c r="E7" s="259"/>
      <c r="F7" s="824" t="s">
        <v>225</v>
      </c>
      <c r="G7" s="824"/>
      <c r="H7" s="823" t="str">
        <f>'A.General information'!D11</f>
        <v>LB11323</v>
      </c>
      <c r="I7" s="823"/>
      <c r="J7" s="259"/>
      <c r="K7" s="188"/>
      <c r="L7" s="188"/>
      <c r="M7" s="214"/>
      <c r="N7" s="175"/>
    </row>
    <row r="8" spans="1:16" ht="16.5" customHeight="1" thickBot="1">
      <c r="A8" s="175"/>
      <c r="B8" s="180"/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7"/>
      <c r="N8" s="175"/>
    </row>
    <row r="9" spans="1:16" ht="16.5" customHeight="1" thickBot="1">
      <c r="A9" s="175"/>
      <c r="B9" s="668" t="s">
        <v>241</v>
      </c>
      <c r="C9" s="669"/>
      <c r="D9" s="669"/>
      <c r="E9" s="669"/>
      <c r="F9" s="669"/>
      <c r="G9" s="669"/>
      <c r="H9" s="669"/>
      <c r="I9" s="669"/>
      <c r="J9" s="669"/>
      <c r="K9" s="669"/>
      <c r="L9" s="669"/>
      <c r="M9" s="670"/>
      <c r="N9" s="175"/>
    </row>
    <row r="10" spans="1:16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6" ht="16.5" customHeight="1">
      <c r="A11" s="175"/>
      <c r="B11" s="271"/>
      <c r="C11" s="893" t="s">
        <v>522</v>
      </c>
      <c r="D11" s="894"/>
      <c r="E11" s="894"/>
      <c r="F11" s="894"/>
      <c r="G11" s="894"/>
      <c r="H11" s="894"/>
      <c r="I11" s="894"/>
      <c r="J11" s="894"/>
      <c r="K11" s="894"/>
      <c r="L11" s="895"/>
      <c r="M11" s="272"/>
      <c r="N11" s="175"/>
    </row>
    <row r="12" spans="1:16" ht="16.5" customHeight="1">
      <c r="A12" s="175"/>
      <c r="B12" s="271"/>
      <c r="C12" s="280"/>
      <c r="D12" s="896" t="s">
        <v>244</v>
      </c>
      <c r="E12" s="897"/>
      <c r="F12" s="898"/>
      <c r="G12" s="896" t="s">
        <v>246</v>
      </c>
      <c r="H12" s="897"/>
      <c r="I12" s="898"/>
      <c r="J12" s="896" t="s">
        <v>245</v>
      </c>
      <c r="K12" s="897"/>
      <c r="L12" s="904"/>
      <c r="M12" s="272"/>
      <c r="N12" s="175"/>
    </row>
    <row r="13" spans="1:16" ht="16.5" customHeight="1">
      <c r="A13" s="175"/>
      <c r="B13" s="271"/>
      <c r="C13" s="899" t="s">
        <v>242</v>
      </c>
      <c r="D13" s="827"/>
      <c r="E13" s="828"/>
      <c r="F13" s="829"/>
      <c r="G13" s="827"/>
      <c r="H13" s="828"/>
      <c r="I13" s="829"/>
      <c r="J13" s="827"/>
      <c r="K13" s="828"/>
      <c r="L13" s="868"/>
      <c r="M13" s="273"/>
      <c r="N13" s="175"/>
      <c r="P13" s="284" t="s">
        <v>439</v>
      </c>
    </row>
    <row r="14" spans="1:16" ht="16.5" customHeight="1">
      <c r="A14" s="175"/>
      <c r="B14" s="271"/>
      <c r="C14" s="900"/>
      <c r="D14" s="830"/>
      <c r="E14" s="817"/>
      <c r="F14" s="831"/>
      <c r="G14" s="830"/>
      <c r="H14" s="817"/>
      <c r="I14" s="831"/>
      <c r="J14" s="830"/>
      <c r="K14" s="817"/>
      <c r="L14" s="818"/>
      <c r="M14" s="273"/>
      <c r="N14" s="175"/>
      <c r="P14" s="316" t="s">
        <v>440</v>
      </c>
    </row>
    <row r="15" spans="1:16" ht="16.5" customHeight="1">
      <c r="A15" s="175"/>
      <c r="B15" s="271"/>
      <c r="C15" s="900"/>
      <c r="D15" s="830"/>
      <c r="E15" s="817"/>
      <c r="F15" s="831"/>
      <c r="G15" s="830"/>
      <c r="H15" s="817"/>
      <c r="I15" s="831"/>
      <c r="J15" s="830"/>
      <c r="K15" s="817"/>
      <c r="L15" s="818"/>
      <c r="M15" s="273"/>
      <c r="N15" s="175"/>
    </row>
    <row r="16" spans="1:16" ht="16.5" customHeight="1">
      <c r="A16" s="175"/>
      <c r="B16" s="271"/>
      <c r="C16" s="900"/>
      <c r="D16" s="830"/>
      <c r="E16" s="817"/>
      <c r="F16" s="831"/>
      <c r="G16" s="830"/>
      <c r="H16" s="817"/>
      <c r="I16" s="831"/>
      <c r="J16" s="830"/>
      <c r="K16" s="817"/>
      <c r="L16" s="818"/>
      <c r="M16" s="273"/>
      <c r="N16" s="175"/>
    </row>
    <row r="17" spans="1:14" ht="16.5" customHeight="1">
      <c r="A17" s="175"/>
      <c r="B17" s="271"/>
      <c r="C17" s="900"/>
      <c r="D17" s="830"/>
      <c r="E17" s="817"/>
      <c r="F17" s="831"/>
      <c r="G17" s="830"/>
      <c r="H17" s="817"/>
      <c r="I17" s="831"/>
      <c r="J17" s="830"/>
      <c r="K17" s="817"/>
      <c r="L17" s="818"/>
      <c r="M17" s="273"/>
      <c r="N17" s="175"/>
    </row>
    <row r="18" spans="1:14" ht="16.5" customHeight="1">
      <c r="A18" s="175"/>
      <c r="B18" s="271"/>
      <c r="C18" s="900"/>
      <c r="D18" s="830"/>
      <c r="E18" s="817"/>
      <c r="F18" s="831"/>
      <c r="G18" s="830"/>
      <c r="H18" s="817"/>
      <c r="I18" s="831"/>
      <c r="J18" s="830"/>
      <c r="K18" s="817"/>
      <c r="L18" s="818"/>
      <c r="M18" s="273"/>
      <c r="N18" s="175"/>
    </row>
    <row r="19" spans="1:14" ht="16.5" customHeight="1">
      <c r="A19" s="175"/>
      <c r="B19" s="271"/>
      <c r="C19" s="900"/>
      <c r="D19" s="830"/>
      <c r="E19" s="817"/>
      <c r="F19" s="831"/>
      <c r="G19" s="830"/>
      <c r="H19" s="817"/>
      <c r="I19" s="831"/>
      <c r="J19" s="830"/>
      <c r="K19" s="817"/>
      <c r="L19" s="818"/>
      <c r="M19" s="273"/>
      <c r="N19" s="175"/>
    </row>
    <row r="20" spans="1:14" ht="16.5" customHeight="1">
      <c r="A20" s="175"/>
      <c r="B20" s="271"/>
      <c r="C20" s="900"/>
      <c r="D20" s="830"/>
      <c r="E20" s="817"/>
      <c r="F20" s="831"/>
      <c r="G20" s="830"/>
      <c r="H20" s="817"/>
      <c r="I20" s="831"/>
      <c r="J20" s="830"/>
      <c r="K20" s="817"/>
      <c r="L20" s="818"/>
      <c r="M20" s="273"/>
      <c r="N20" s="175"/>
    </row>
    <row r="21" spans="1:14" ht="16.5" customHeight="1">
      <c r="A21" s="175"/>
      <c r="B21" s="271"/>
      <c r="C21" s="900"/>
      <c r="D21" s="830"/>
      <c r="E21" s="817"/>
      <c r="F21" s="831"/>
      <c r="G21" s="830"/>
      <c r="H21" s="817"/>
      <c r="I21" s="831"/>
      <c r="J21" s="830"/>
      <c r="K21" s="817"/>
      <c r="L21" s="818"/>
      <c r="M21" s="273"/>
      <c r="N21" s="175"/>
    </row>
    <row r="22" spans="1:14" ht="16.5" customHeight="1">
      <c r="A22" s="175"/>
      <c r="B22" s="271"/>
      <c r="C22" s="900"/>
      <c r="D22" s="830"/>
      <c r="E22" s="817"/>
      <c r="F22" s="831"/>
      <c r="G22" s="830"/>
      <c r="H22" s="817"/>
      <c r="I22" s="831"/>
      <c r="J22" s="830"/>
      <c r="K22" s="817"/>
      <c r="L22" s="818"/>
      <c r="M22" s="273"/>
      <c r="N22" s="175"/>
    </row>
    <row r="23" spans="1:14" ht="16.5" customHeight="1">
      <c r="A23" s="175"/>
      <c r="B23" s="271"/>
      <c r="C23" s="900"/>
      <c r="D23" s="830"/>
      <c r="E23" s="817"/>
      <c r="F23" s="831"/>
      <c r="G23" s="830"/>
      <c r="H23" s="817"/>
      <c r="I23" s="831"/>
      <c r="J23" s="830"/>
      <c r="K23" s="817"/>
      <c r="L23" s="818"/>
      <c r="M23" s="273"/>
      <c r="N23" s="175"/>
    </row>
    <row r="24" spans="1:14" ht="16.5" customHeight="1">
      <c r="A24" s="175"/>
      <c r="B24" s="271"/>
      <c r="C24" s="900"/>
      <c r="D24" s="830"/>
      <c r="E24" s="817"/>
      <c r="F24" s="831"/>
      <c r="G24" s="830"/>
      <c r="H24" s="817"/>
      <c r="I24" s="831"/>
      <c r="J24" s="830"/>
      <c r="K24" s="817"/>
      <c r="L24" s="818"/>
      <c r="M24" s="273"/>
      <c r="N24" s="175"/>
    </row>
    <row r="25" spans="1:14" ht="16.5" customHeight="1">
      <c r="A25" s="175"/>
      <c r="B25" s="271"/>
      <c r="C25" s="900"/>
      <c r="D25" s="830"/>
      <c r="E25" s="817"/>
      <c r="F25" s="831"/>
      <c r="G25" s="830"/>
      <c r="H25" s="817"/>
      <c r="I25" s="831"/>
      <c r="J25" s="830"/>
      <c r="K25" s="817"/>
      <c r="L25" s="818"/>
      <c r="M25" s="274"/>
      <c r="N25" s="175"/>
    </row>
    <row r="26" spans="1:14" ht="16.5" customHeight="1">
      <c r="A26" s="175"/>
      <c r="B26" s="271"/>
      <c r="C26" s="900"/>
      <c r="D26" s="830"/>
      <c r="E26" s="817"/>
      <c r="F26" s="831"/>
      <c r="G26" s="830"/>
      <c r="H26" s="817"/>
      <c r="I26" s="831"/>
      <c r="J26" s="830"/>
      <c r="K26" s="817"/>
      <c r="L26" s="818"/>
      <c r="M26" s="272"/>
      <c r="N26" s="175"/>
    </row>
    <row r="27" spans="1:14" ht="16.5" customHeight="1">
      <c r="A27" s="175"/>
      <c r="B27" s="271"/>
      <c r="C27" s="903"/>
      <c r="D27" s="837"/>
      <c r="E27" s="838"/>
      <c r="F27" s="839"/>
      <c r="G27" s="837"/>
      <c r="H27" s="838"/>
      <c r="I27" s="839"/>
      <c r="J27" s="837"/>
      <c r="K27" s="838"/>
      <c r="L27" s="870"/>
      <c r="M27" s="272"/>
      <c r="N27" s="175"/>
    </row>
    <row r="28" spans="1:14" ht="16.5" customHeight="1">
      <c r="A28" s="175"/>
      <c r="B28" s="271"/>
      <c r="C28" s="899" t="s">
        <v>206</v>
      </c>
      <c r="D28" s="827"/>
      <c r="E28" s="828"/>
      <c r="F28" s="829"/>
      <c r="G28" s="827"/>
      <c r="H28" s="828"/>
      <c r="I28" s="829"/>
      <c r="J28" s="827"/>
      <c r="K28" s="828"/>
      <c r="L28" s="868"/>
      <c r="M28" s="273"/>
      <c r="N28" s="175"/>
    </row>
    <row r="29" spans="1:14" ht="16.5" customHeight="1">
      <c r="A29" s="175"/>
      <c r="B29" s="271"/>
      <c r="C29" s="900"/>
      <c r="D29" s="830"/>
      <c r="E29" s="817"/>
      <c r="F29" s="831"/>
      <c r="G29" s="830"/>
      <c r="H29" s="817"/>
      <c r="I29" s="831"/>
      <c r="J29" s="830"/>
      <c r="K29" s="817"/>
      <c r="L29" s="818"/>
      <c r="M29" s="273"/>
      <c r="N29" s="175"/>
    </row>
    <row r="30" spans="1:14" ht="16.5" customHeight="1">
      <c r="A30" s="175"/>
      <c r="B30" s="271"/>
      <c r="C30" s="900"/>
      <c r="D30" s="830"/>
      <c r="E30" s="817"/>
      <c r="F30" s="831"/>
      <c r="G30" s="830"/>
      <c r="H30" s="817"/>
      <c r="I30" s="831"/>
      <c r="J30" s="830"/>
      <c r="K30" s="817"/>
      <c r="L30" s="818"/>
      <c r="M30" s="274"/>
      <c r="N30" s="175"/>
    </row>
    <row r="31" spans="1:14" ht="16.5" customHeight="1">
      <c r="A31" s="175"/>
      <c r="B31" s="271"/>
      <c r="C31" s="900"/>
      <c r="D31" s="830"/>
      <c r="E31" s="817"/>
      <c r="F31" s="831"/>
      <c r="G31" s="830"/>
      <c r="H31" s="817"/>
      <c r="I31" s="831"/>
      <c r="J31" s="830"/>
      <c r="K31" s="817"/>
      <c r="L31" s="818"/>
      <c r="M31" s="274"/>
      <c r="N31" s="175"/>
    </row>
    <row r="32" spans="1:14" ht="16.5" customHeight="1">
      <c r="A32" s="175"/>
      <c r="B32" s="271"/>
      <c r="C32" s="900"/>
      <c r="D32" s="830"/>
      <c r="E32" s="817"/>
      <c r="F32" s="831"/>
      <c r="G32" s="830"/>
      <c r="H32" s="817"/>
      <c r="I32" s="831"/>
      <c r="J32" s="830"/>
      <c r="K32" s="817"/>
      <c r="L32" s="818"/>
      <c r="M32" s="274"/>
      <c r="N32" s="175"/>
    </row>
    <row r="33" spans="1:14" ht="16.5" customHeight="1">
      <c r="A33" s="175"/>
      <c r="B33" s="271"/>
      <c r="C33" s="900"/>
      <c r="D33" s="830"/>
      <c r="E33" s="817"/>
      <c r="F33" s="831"/>
      <c r="G33" s="830"/>
      <c r="H33" s="817"/>
      <c r="I33" s="831"/>
      <c r="J33" s="830"/>
      <c r="K33" s="817"/>
      <c r="L33" s="818"/>
      <c r="M33" s="274"/>
      <c r="N33" s="175"/>
    </row>
    <row r="34" spans="1:14" ht="16.5" customHeight="1">
      <c r="A34" s="175"/>
      <c r="B34" s="271"/>
      <c r="C34" s="900"/>
      <c r="D34" s="830"/>
      <c r="E34" s="817"/>
      <c r="F34" s="831"/>
      <c r="G34" s="830"/>
      <c r="H34" s="817"/>
      <c r="I34" s="831"/>
      <c r="J34" s="830"/>
      <c r="K34" s="817"/>
      <c r="L34" s="818"/>
      <c r="M34" s="274"/>
      <c r="N34" s="175"/>
    </row>
    <row r="35" spans="1:14" ht="16.5" customHeight="1">
      <c r="A35" s="175"/>
      <c r="B35" s="275"/>
      <c r="C35" s="900"/>
      <c r="D35" s="830"/>
      <c r="E35" s="817"/>
      <c r="F35" s="831"/>
      <c r="G35" s="830"/>
      <c r="H35" s="817"/>
      <c r="I35" s="831"/>
      <c r="J35" s="830"/>
      <c r="K35" s="817"/>
      <c r="L35" s="818"/>
      <c r="M35" s="276"/>
      <c r="N35" s="175"/>
    </row>
    <row r="36" spans="1:14" ht="16.5" customHeight="1">
      <c r="A36" s="175"/>
      <c r="B36" s="275"/>
      <c r="C36" s="900"/>
      <c r="D36" s="830"/>
      <c r="E36" s="817"/>
      <c r="F36" s="831"/>
      <c r="G36" s="830"/>
      <c r="H36" s="817"/>
      <c r="I36" s="831"/>
      <c r="J36" s="830"/>
      <c r="K36" s="817"/>
      <c r="L36" s="818"/>
      <c r="M36" s="276"/>
      <c r="N36" s="175"/>
    </row>
    <row r="37" spans="1:14" ht="16.5" customHeight="1">
      <c r="A37" s="175"/>
      <c r="B37" s="275"/>
      <c r="C37" s="900"/>
      <c r="D37" s="830"/>
      <c r="E37" s="817"/>
      <c r="F37" s="831"/>
      <c r="G37" s="830"/>
      <c r="H37" s="817"/>
      <c r="I37" s="831"/>
      <c r="J37" s="830"/>
      <c r="K37" s="817"/>
      <c r="L37" s="818"/>
      <c r="M37" s="276"/>
      <c r="N37" s="175"/>
    </row>
    <row r="38" spans="1:14" ht="16.5" customHeight="1">
      <c r="A38" s="175"/>
      <c r="B38" s="271"/>
      <c r="C38" s="900"/>
      <c r="D38" s="830"/>
      <c r="E38" s="817"/>
      <c r="F38" s="831"/>
      <c r="G38" s="830"/>
      <c r="H38" s="817"/>
      <c r="I38" s="831"/>
      <c r="J38" s="830"/>
      <c r="K38" s="817"/>
      <c r="L38" s="818"/>
      <c r="M38" s="272"/>
      <c r="N38" s="175"/>
    </row>
    <row r="39" spans="1:14" ht="16.5" customHeight="1">
      <c r="A39" s="175"/>
      <c r="B39" s="271"/>
      <c r="C39" s="900"/>
      <c r="D39" s="830"/>
      <c r="E39" s="817"/>
      <c r="F39" s="831"/>
      <c r="G39" s="830"/>
      <c r="H39" s="817"/>
      <c r="I39" s="831"/>
      <c r="J39" s="830"/>
      <c r="K39" s="817"/>
      <c r="L39" s="818"/>
      <c r="M39" s="272"/>
      <c r="N39" s="175"/>
    </row>
    <row r="40" spans="1:14" ht="16.5" customHeight="1">
      <c r="A40" s="175"/>
      <c r="B40" s="271"/>
      <c r="C40" s="900"/>
      <c r="D40" s="830"/>
      <c r="E40" s="817"/>
      <c r="F40" s="831"/>
      <c r="G40" s="830"/>
      <c r="H40" s="817"/>
      <c r="I40" s="831"/>
      <c r="J40" s="830"/>
      <c r="K40" s="817"/>
      <c r="L40" s="818"/>
      <c r="M40" s="272"/>
      <c r="N40" s="175"/>
    </row>
    <row r="41" spans="1:14" ht="16.5" customHeight="1">
      <c r="A41" s="175"/>
      <c r="B41" s="271"/>
      <c r="C41" s="900"/>
      <c r="D41" s="830"/>
      <c r="E41" s="817"/>
      <c r="F41" s="831"/>
      <c r="G41" s="830"/>
      <c r="H41" s="817"/>
      <c r="I41" s="831"/>
      <c r="J41" s="830"/>
      <c r="K41" s="817"/>
      <c r="L41" s="818"/>
      <c r="M41" s="273"/>
      <c r="N41" s="175"/>
    </row>
    <row r="42" spans="1:14" ht="16.5" customHeight="1">
      <c r="A42" s="175"/>
      <c r="B42" s="271"/>
      <c r="C42" s="903"/>
      <c r="D42" s="837"/>
      <c r="E42" s="838"/>
      <c r="F42" s="839"/>
      <c r="G42" s="837"/>
      <c r="H42" s="838"/>
      <c r="I42" s="839"/>
      <c r="J42" s="837"/>
      <c r="K42" s="838"/>
      <c r="L42" s="870"/>
      <c r="M42" s="273"/>
      <c r="N42" s="175"/>
    </row>
    <row r="43" spans="1:14" ht="16.5" customHeight="1">
      <c r="A43" s="175"/>
      <c r="B43" s="271"/>
      <c r="C43" s="899" t="s">
        <v>207</v>
      </c>
      <c r="D43" s="827"/>
      <c r="E43" s="828"/>
      <c r="F43" s="829"/>
      <c r="G43" s="827"/>
      <c r="H43" s="828"/>
      <c r="I43" s="829"/>
      <c r="J43" s="827"/>
      <c r="K43" s="828"/>
      <c r="L43" s="868"/>
      <c r="M43" s="273"/>
      <c r="N43" s="175"/>
    </row>
    <row r="44" spans="1:14" ht="16.5" customHeight="1">
      <c r="A44" s="175"/>
      <c r="B44" s="271"/>
      <c r="C44" s="900"/>
      <c r="D44" s="830"/>
      <c r="E44" s="817"/>
      <c r="F44" s="831"/>
      <c r="G44" s="830"/>
      <c r="H44" s="817"/>
      <c r="I44" s="831"/>
      <c r="J44" s="830"/>
      <c r="K44" s="817"/>
      <c r="L44" s="818"/>
      <c r="M44" s="273"/>
      <c r="N44" s="175"/>
    </row>
    <row r="45" spans="1:14" ht="16.5" customHeight="1">
      <c r="A45" s="175"/>
      <c r="B45" s="271"/>
      <c r="C45" s="900"/>
      <c r="D45" s="830"/>
      <c r="E45" s="817"/>
      <c r="F45" s="831"/>
      <c r="G45" s="830"/>
      <c r="H45" s="817"/>
      <c r="I45" s="831"/>
      <c r="J45" s="830"/>
      <c r="K45" s="817"/>
      <c r="L45" s="818"/>
      <c r="M45" s="273"/>
      <c r="N45" s="175"/>
    </row>
    <row r="46" spans="1:14" ht="16.5" customHeight="1">
      <c r="A46" s="175"/>
      <c r="B46" s="271"/>
      <c r="C46" s="900"/>
      <c r="D46" s="830"/>
      <c r="E46" s="817"/>
      <c r="F46" s="831"/>
      <c r="G46" s="830"/>
      <c r="H46" s="817"/>
      <c r="I46" s="831"/>
      <c r="J46" s="830"/>
      <c r="K46" s="817"/>
      <c r="L46" s="818"/>
      <c r="M46" s="273"/>
      <c r="N46" s="175"/>
    </row>
    <row r="47" spans="1:14" ht="16.5" customHeight="1">
      <c r="A47" s="175"/>
      <c r="B47" s="271"/>
      <c r="C47" s="900"/>
      <c r="D47" s="830"/>
      <c r="E47" s="817"/>
      <c r="F47" s="831"/>
      <c r="G47" s="830"/>
      <c r="H47" s="817"/>
      <c r="I47" s="831"/>
      <c r="J47" s="830"/>
      <c r="K47" s="817"/>
      <c r="L47" s="818"/>
      <c r="M47" s="273"/>
      <c r="N47" s="175"/>
    </row>
    <row r="48" spans="1:14" ht="16.5" customHeight="1">
      <c r="A48" s="175"/>
      <c r="B48" s="271"/>
      <c r="C48" s="900"/>
      <c r="D48" s="830"/>
      <c r="E48" s="817"/>
      <c r="F48" s="831"/>
      <c r="G48" s="830"/>
      <c r="H48" s="817"/>
      <c r="I48" s="831"/>
      <c r="J48" s="830"/>
      <c r="K48" s="817"/>
      <c r="L48" s="818"/>
      <c r="M48" s="273"/>
      <c r="N48" s="175"/>
    </row>
    <row r="49" spans="1:14" ht="16.5" customHeight="1">
      <c r="A49" s="175"/>
      <c r="B49" s="271"/>
      <c r="C49" s="900"/>
      <c r="D49" s="830"/>
      <c r="E49" s="817"/>
      <c r="F49" s="831"/>
      <c r="G49" s="830"/>
      <c r="H49" s="817"/>
      <c r="I49" s="831"/>
      <c r="J49" s="830"/>
      <c r="K49" s="817"/>
      <c r="L49" s="818"/>
      <c r="M49" s="273"/>
      <c r="N49" s="175"/>
    </row>
    <row r="50" spans="1:14" ht="16.5" customHeight="1">
      <c r="A50" s="175"/>
      <c r="B50" s="271"/>
      <c r="C50" s="900"/>
      <c r="D50" s="830"/>
      <c r="E50" s="817"/>
      <c r="F50" s="831"/>
      <c r="G50" s="830"/>
      <c r="H50" s="817"/>
      <c r="I50" s="831"/>
      <c r="J50" s="830"/>
      <c r="K50" s="817"/>
      <c r="L50" s="818"/>
      <c r="M50" s="273"/>
      <c r="N50" s="175"/>
    </row>
    <row r="51" spans="1:14" ht="16.5" customHeight="1">
      <c r="A51" s="175"/>
      <c r="B51" s="271"/>
      <c r="C51" s="900"/>
      <c r="D51" s="830"/>
      <c r="E51" s="817"/>
      <c r="F51" s="831"/>
      <c r="G51" s="830"/>
      <c r="H51" s="817"/>
      <c r="I51" s="831"/>
      <c r="J51" s="830"/>
      <c r="K51" s="817"/>
      <c r="L51" s="818"/>
      <c r="M51" s="273"/>
      <c r="N51" s="175"/>
    </row>
    <row r="52" spans="1:14" ht="16.5" customHeight="1">
      <c r="A52" s="175"/>
      <c r="B52" s="271"/>
      <c r="C52" s="900"/>
      <c r="D52" s="830"/>
      <c r="E52" s="817"/>
      <c r="F52" s="831"/>
      <c r="G52" s="830"/>
      <c r="H52" s="817"/>
      <c r="I52" s="831"/>
      <c r="J52" s="830"/>
      <c r="K52" s="817"/>
      <c r="L52" s="818"/>
      <c r="M52" s="273"/>
      <c r="N52" s="175"/>
    </row>
    <row r="53" spans="1:14" ht="16.5" customHeight="1">
      <c r="A53" s="175"/>
      <c r="B53" s="271"/>
      <c r="C53" s="900"/>
      <c r="D53" s="830"/>
      <c r="E53" s="817"/>
      <c r="F53" s="831"/>
      <c r="G53" s="830"/>
      <c r="H53" s="817"/>
      <c r="I53" s="831"/>
      <c r="J53" s="830"/>
      <c r="K53" s="817"/>
      <c r="L53" s="818"/>
      <c r="M53" s="273"/>
      <c r="N53" s="175"/>
    </row>
    <row r="54" spans="1:14" ht="16.5" customHeight="1">
      <c r="A54" s="175"/>
      <c r="B54" s="271"/>
      <c r="C54" s="900"/>
      <c r="D54" s="830"/>
      <c r="E54" s="817"/>
      <c r="F54" s="831"/>
      <c r="G54" s="830"/>
      <c r="H54" s="817"/>
      <c r="I54" s="831"/>
      <c r="J54" s="830"/>
      <c r="K54" s="817"/>
      <c r="L54" s="818"/>
      <c r="M54" s="273"/>
      <c r="N54" s="175"/>
    </row>
    <row r="55" spans="1:14" ht="16.5" customHeight="1">
      <c r="A55" s="175"/>
      <c r="B55" s="271"/>
      <c r="C55" s="900"/>
      <c r="D55" s="830"/>
      <c r="E55" s="817"/>
      <c r="F55" s="831"/>
      <c r="G55" s="830"/>
      <c r="H55" s="817"/>
      <c r="I55" s="831"/>
      <c r="J55" s="830"/>
      <c r="K55" s="817"/>
      <c r="L55" s="818"/>
      <c r="M55" s="273"/>
      <c r="N55" s="175"/>
    </row>
    <row r="56" spans="1:14" ht="16.5" customHeight="1">
      <c r="A56" s="175"/>
      <c r="B56" s="271"/>
      <c r="C56" s="900"/>
      <c r="D56" s="830"/>
      <c r="E56" s="817"/>
      <c r="F56" s="831"/>
      <c r="G56" s="830"/>
      <c r="H56" s="817"/>
      <c r="I56" s="831"/>
      <c r="J56" s="830"/>
      <c r="K56" s="817"/>
      <c r="L56" s="818"/>
      <c r="M56" s="273"/>
      <c r="N56" s="175"/>
    </row>
    <row r="57" spans="1:14" ht="16.5" customHeight="1">
      <c r="A57" s="175"/>
      <c r="B57" s="271"/>
      <c r="C57" s="903"/>
      <c r="D57" s="837"/>
      <c r="E57" s="838"/>
      <c r="F57" s="839"/>
      <c r="G57" s="837"/>
      <c r="H57" s="838"/>
      <c r="I57" s="839"/>
      <c r="J57" s="837"/>
      <c r="K57" s="838"/>
      <c r="L57" s="870"/>
      <c r="M57" s="273"/>
      <c r="N57" s="175"/>
    </row>
    <row r="58" spans="1:14" ht="16.5" customHeight="1">
      <c r="A58" s="175"/>
      <c r="B58" s="271"/>
      <c r="C58" s="899" t="s">
        <v>208</v>
      </c>
      <c r="D58" s="827"/>
      <c r="E58" s="828"/>
      <c r="F58" s="829"/>
      <c r="G58" s="827"/>
      <c r="H58" s="828"/>
      <c r="I58" s="829"/>
      <c r="J58" s="827"/>
      <c r="K58" s="828"/>
      <c r="L58" s="868"/>
      <c r="M58" s="272"/>
      <c r="N58" s="175"/>
    </row>
    <row r="59" spans="1:14" ht="16.5" customHeight="1">
      <c r="A59" s="175"/>
      <c r="B59" s="271"/>
      <c r="C59" s="900"/>
      <c r="D59" s="830"/>
      <c r="E59" s="817"/>
      <c r="F59" s="831"/>
      <c r="G59" s="830"/>
      <c r="H59" s="817"/>
      <c r="I59" s="831"/>
      <c r="J59" s="830"/>
      <c r="K59" s="817"/>
      <c r="L59" s="818"/>
      <c r="M59" s="272"/>
      <c r="N59" s="175"/>
    </row>
    <row r="60" spans="1:14" ht="16.5" customHeight="1">
      <c r="A60" s="175"/>
      <c r="B60" s="271"/>
      <c r="C60" s="900"/>
      <c r="D60" s="830"/>
      <c r="E60" s="817"/>
      <c r="F60" s="831"/>
      <c r="G60" s="830"/>
      <c r="H60" s="817"/>
      <c r="I60" s="831"/>
      <c r="J60" s="830"/>
      <c r="K60" s="817"/>
      <c r="L60" s="818"/>
      <c r="M60" s="272"/>
      <c r="N60" s="175"/>
    </row>
    <row r="61" spans="1:14" ht="16.5" customHeight="1">
      <c r="A61" s="175"/>
      <c r="B61" s="271"/>
      <c r="C61" s="900"/>
      <c r="D61" s="830"/>
      <c r="E61" s="817"/>
      <c r="F61" s="831"/>
      <c r="G61" s="830"/>
      <c r="H61" s="817"/>
      <c r="I61" s="831"/>
      <c r="J61" s="830"/>
      <c r="K61" s="817"/>
      <c r="L61" s="818"/>
      <c r="M61" s="272"/>
      <c r="N61" s="175"/>
    </row>
    <row r="62" spans="1:14" ht="16.5" customHeight="1">
      <c r="A62" s="175"/>
      <c r="B62" s="271"/>
      <c r="C62" s="900"/>
      <c r="D62" s="830"/>
      <c r="E62" s="817"/>
      <c r="F62" s="831"/>
      <c r="G62" s="830"/>
      <c r="H62" s="817"/>
      <c r="I62" s="831"/>
      <c r="J62" s="830"/>
      <c r="K62" s="817"/>
      <c r="L62" s="818"/>
      <c r="M62" s="272"/>
      <c r="N62" s="175"/>
    </row>
    <row r="63" spans="1:14" ht="16.5" customHeight="1">
      <c r="A63" s="175"/>
      <c r="B63" s="271"/>
      <c r="C63" s="900"/>
      <c r="D63" s="830"/>
      <c r="E63" s="817"/>
      <c r="F63" s="831"/>
      <c r="G63" s="830"/>
      <c r="H63" s="817"/>
      <c r="I63" s="831"/>
      <c r="J63" s="830"/>
      <c r="K63" s="817"/>
      <c r="L63" s="818"/>
      <c r="M63" s="272"/>
      <c r="N63" s="175"/>
    </row>
    <row r="64" spans="1:14" ht="16.5" customHeight="1">
      <c r="A64" s="175"/>
      <c r="B64" s="271"/>
      <c r="C64" s="900"/>
      <c r="D64" s="830"/>
      <c r="E64" s="817"/>
      <c r="F64" s="831"/>
      <c r="G64" s="830"/>
      <c r="H64" s="817"/>
      <c r="I64" s="831"/>
      <c r="J64" s="830"/>
      <c r="K64" s="817"/>
      <c r="L64" s="818"/>
      <c r="M64" s="272"/>
      <c r="N64" s="175"/>
    </row>
    <row r="65" spans="1:14" ht="16.5" customHeight="1">
      <c r="A65" s="175"/>
      <c r="B65" s="271"/>
      <c r="C65" s="900"/>
      <c r="D65" s="830"/>
      <c r="E65" s="817"/>
      <c r="F65" s="831"/>
      <c r="G65" s="830"/>
      <c r="H65" s="817"/>
      <c r="I65" s="831"/>
      <c r="J65" s="830"/>
      <c r="K65" s="817"/>
      <c r="L65" s="818"/>
      <c r="M65" s="272"/>
      <c r="N65" s="175"/>
    </row>
    <row r="66" spans="1:14" ht="16.5" customHeight="1">
      <c r="A66" s="175"/>
      <c r="B66" s="271"/>
      <c r="C66" s="900"/>
      <c r="D66" s="830"/>
      <c r="E66" s="817"/>
      <c r="F66" s="831"/>
      <c r="G66" s="830"/>
      <c r="H66" s="817"/>
      <c r="I66" s="831"/>
      <c r="J66" s="830"/>
      <c r="K66" s="817"/>
      <c r="L66" s="818"/>
      <c r="M66" s="273"/>
      <c r="N66" s="175"/>
    </row>
    <row r="67" spans="1:14" ht="16.5" customHeight="1">
      <c r="A67" s="175"/>
      <c r="B67" s="271"/>
      <c r="C67" s="900"/>
      <c r="D67" s="830"/>
      <c r="E67" s="817"/>
      <c r="F67" s="831"/>
      <c r="G67" s="830"/>
      <c r="H67" s="817"/>
      <c r="I67" s="831"/>
      <c r="J67" s="830"/>
      <c r="K67" s="817"/>
      <c r="L67" s="818"/>
      <c r="M67" s="273"/>
      <c r="N67" s="175"/>
    </row>
    <row r="68" spans="1:14" ht="16.5" customHeight="1">
      <c r="A68" s="175"/>
      <c r="B68" s="271"/>
      <c r="C68" s="900"/>
      <c r="D68" s="830"/>
      <c r="E68" s="817"/>
      <c r="F68" s="831"/>
      <c r="G68" s="830"/>
      <c r="H68" s="817"/>
      <c r="I68" s="831"/>
      <c r="J68" s="830"/>
      <c r="K68" s="817"/>
      <c r="L68" s="818"/>
      <c r="M68" s="273"/>
      <c r="N68" s="175"/>
    </row>
    <row r="69" spans="1:14" ht="16.5" customHeight="1">
      <c r="A69" s="175"/>
      <c r="B69" s="271"/>
      <c r="C69" s="900"/>
      <c r="D69" s="830"/>
      <c r="E69" s="817"/>
      <c r="F69" s="831"/>
      <c r="G69" s="830"/>
      <c r="H69" s="817"/>
      <c r="I69" s="831"/>
      <c r="J69" s="830"/>
      <c r="K69" s="817"/>
      <c r="L69" s="818"/>
      <c r="M69" s="273"/>
      <c r="N69" s="175"/>
    </row>
    <row r="70" spans="1:14" ht="16.5" customHeight="1">
      <c r="A70" s="175"/>
      <c r="B70" s="271"/>
      <c r="C70" s="900"/>
      <c r="D70" s="830"/>
      <c r="E70" s="817"/>
      <c r="F70" s="831"/>
      <c r="G70" s="830"/>
      <c r="H70" s="817"/>
      <c r="I70" s="831"/>
      <c r="J70" s="830"/>
      <c r="K70" s="817"/>
      <c r="L70" s="818"/>
      <c r="M70" s="273"/>
      <c r="N70" s="175"/>
    </row>
    <row r="71" spans="1:14" ht="16.5" customHeight="1">
      <c r="A71" s="175"/>
      <c r="B71" s="271"/>
      <c r="C71" s="900"/>
      <c r="D71" s="830"/>
      <c r="E71" s="817"/>
      <c r="F71" s="831"/>
      <c r="G71" s="830"/>
      <c r="H71" s="817"/>
      <c r="I71" s="831"/>
      <c r="J71" s="830"/>
      <c r="K71" s="817"/>
      <c r="L71" s="818"/>
      <c r="M71" s="273"/>
      <c r="N71" s="175"/>
    </row>
    <row r="72" spans="1:14" ht="16.5" customHeight="1" thickBot="1">
      <c r="A72" s="175"/>
      <c r="B72" s="271"/>
      <c r="C72" s="901"/>
      <c r="D72" s="832"/>
      <c r="E72" s="820"/>
      <c r="F72" s="833"/>
      <c r="G72" s="832"/>
      <c r="H72" s="820"/>
      <c r="I72" s="833"/>
      <c r="J72" s="832"/>
      <c r="K72" s="820"/>
      <c r="L72" s="821"/>
      <c r="M72" s="273"/>
      <c r="N72" s="175"/>
    </row>
    <row r="73" spans="1:14" ht="16.5" customHeight="1" thickBot="1">
      <c r="A73" s="175"/>
      <c r="B73" s="277"/>
      <c r="C73" s="278"/>
      <c r="D73" s="278"/>
      <c r="E73" s="278"/>
      <c r="F73" s="278"/>
      <c r="G73" s="278"/>
      <c r="H73" s="278"/>
      <c r="I73" s="278"/>
      <c r="J73" s="278"/>
      <c r="K73" s="278"/>
      <c r="L73" s="278"/>
      <c r="M73" s="279"/>
      <c r="N73" s="175"/>
    </row>
    <row r="74" spans="1:14">
      <c r="A74" s="175"/>
      <c r="B74" s="208"/>
      <c r="C74" s="208"/>
      <c r="D74" s="208"/>
      <c r="E74" s="208"/>
      <c r="F74" s="208"/>
      <c r="G74" s="208"/>
      <c r="H74" s="208"/>
      <c r="I74" s="208"/>
      <c r="J74" s="208"/>
      <c r="K74" s="208"/>
      <c r="L74" s="208"/>
      <c r="M74" s="208"/>
      <c r="N74" s="175"/>
    </row>
    <row r="75" spans="1:14" ht="14.4" thickBot="1">
      <c r="A75" s="175"/>
      <c r="B75" s="175"/>
      <c r="C75" s="175"/>
      <c r="D75" s="175"/>
      <c r="E75" s="175"/>
      <c r="F75" s="175"/>
      <c r="G75" s="175"/>
      <c r="H75" s="175"/>
      <c r="I75" s="175"/>
      <c r="J75" s="175"/>
      <c r="K75" s="175"/>
      <c r="L75" s="175"/>
      <c r="M75" s="175"/>
      <c r="N75" s="175"/>
    </row>
    <row r="76" spans="1:14" ht="14.4" thickBot="1">
      <c r="A76" s="175"/>
      <c r="B76" s="177"/>
      <c r="C76" s="178"/>
      <c r="D76" s="178"/>
      <c r="E76" s="178"/>
      <c r="F76" s="178"/>
      <c r="G76" s="178"/>
      <c r="H76" s="178"/>
      <c r="I76" s="178"/>
      <c r="J76" s="178"/>
      <c r="K76" s="178"/>
      <c r="L76" s="178"/>
      <c r="M76" s="179"/>
      <c r="N76" s="175"/>
    </row>
    <row r="77" spans="1:14">
      <c r="A77" s="175"/>
      <c r="B77" s="180"/>
      <c r="C77" s="211"/>
      <c r="D77" s="212"/>
      <c r="E77" s="657" t="s">
        <v>181</v>
      </c>
      <c r="F77" s="822"/>
      <c r="G77" s="658"/>
      <c r="H77" s="658"/>
      <c r="I77" s="658"/>
      <c r="J77" s="659"/>
      <c r="K77" s="212"/>
      <c r="L77" s="213"/>
      <c r="M77" s="214"/>
      <c r="N77" s="175"/>
    </row>
    <row r="78" spans="1:14" ht="14.25" customHeight="1">
      <c r="A78" s="175"/>
      <c r="B78" s="180"/>
      <c r="C78" s="215"/>
      <c r="D78" s="257"/>
      <c r="E78" s="660"/>
      <c r="F78" s="661"/>
      <c r="G78" s="661"/>
      <c r="H78" s="661"/>
      <c r="I78" s="661"/>
      <c r="J78" s="662"/>
      <c r="K78" s="188"/>
      <c r="L78" s="214"/>
      <c r="M78" s="214"/>
      <c r="N78" s="175"/>
    </row>
    <row r="79" spans="1:14" ht="14.25" customHeight="1">
      <c r="A79" s="175"/>
      <c r="B79" s="180"/>
      <c r="C79" s="215"/>
      <c r="D79" s="257"/>
      <c r="E79" s="660"/>
      <c r="F79" s="661"/>
      <c r="G79" s="661"/>
      <c r="H79" s="661"/>
      <c r="I79" s="661"/>
      <c r="J79" s="662"/>
      <c r="K79" s="188"/>
      <c r="L79" s="214"/>
      <c r="M79" s="214"/>
      <c r="N79" s="175"/>
    </row>
    <row r="80" spans="1:14" ht="21.6" thickBot="1">
      <c r="A80" s="175"/>
      <c r="B80" s="180"/>
      <c r="C80" s="216"/>
      <c r="D80" s="217"/>
      <c r="E80" s="663"/>
      <c r="F80" s="664"/>
      <c r="G80" s="664"/>
      <c r="H80" s="664"/>
      <c r="I80" s="664"/>
      <c r="J80" s="665"/>
      <c r="K80" s="217"/>
      <c r="L80" s="218"/>
      <c r="M80" s="214"/>
      <c r="N80" s="175"/>
    </row>
    <row r="81" spans="1:16" ht="16.5" customHeight="1">
      <c r="A81" s="175"/>
      <c r="B81" s="180"/>
      <c r="C81" s="258"/>
      <c r="D81" s="188"/>
      <c r="E81" s="259"/>
      <c r="F81" s="824" t="s">
        <v>180</v>
      </c>
      <c r="G81" s="824"/>
      <c r="H81" s="823" t="str">
        <f>H7</f>
        <v>LB11323</v>
      </c>
      <c r="I81" s="823"/>
      <c r="J81" s="259"/>
      <c r="K81" s="188"/>
      <c r="L81" s="188"/>
      <c r="M81" s="214"/>
      <c r="N81" s="175"/>
    </row>
    <row r="82" spans="1:16" ht="16.5" customHeight="1">
      <c r="A82" s="175"/>
      <c r="B82" s="180"/>
      <c r="C82" s="666"/>
      <c r="D82" s="666"/>
      <c r="E82" s="666"/>
      <c r="F82" s="666"/>
      <c r="G82" s="666"/>
      <c r="H82" s="666"/>
      <c r="I82" s="666"/>
      <c r="J82" s="666"/>
      <c r="K82" s="666"/>
      <c r="L82" s="666"/>
      <c r="M82" s="667"/>
      <c r="N82" s="175"/>
    </row>
    <row r="83" spans="1:16" ht="16.5" customHeight="1" thickBot="1">
      <c r="A83" s="175"/>
      <c r="B83" s="180"/>
      <c r="C83" s="337"/>
      <c r="D83" s="337"/>
      <c r="E83" s="337"/>
      <c r="F83" s="337"/>
      <c r="G83" s="337"/>
      <c r="H83" s="337"/>
      <c r="I83" s="337"/>
      <c r="J83" s="337"/>
      <c r="K83" s="337"/>
      <c r="L83" s="337"/>
      <c r="M83" s="338"/>
      <c r="N83" s="175"/>
    </row>
    <row r="84" spans="1:16" ht="16.5" customHeight="1" thickBot="1">
      <c r="A84" s="175"/>
      <c r="B84" s="268"/>
      <c r="C84" s="269"/>
      <c r="D84" s="269"/>
      <c r="E84" s="269"/>
      <c r="F84" s="269"/>
      <c r="G84" s="269"/>
      <c r="H84" s="269"/>
      <c r="I84" s="269"/>
      <c r="J84" s="269"/>
      <c r="K84" s="269"/>
      <c r="L84" s="269"/>
      <c r="M84" s="270"/>
      <c r="N84" s="175"/>
    </row>
    <row r="85" spans="1:16" ht="16.5" customHeight="1">
      <c r="A85" s="175"/>
      <c r="B85" s="271"/>
      <c r="C85" s="893" t="s">
        <v>521</v>
      </c>
      <c r="D85" s="894"/>
      <c r="E85" s="894"/>
      <c r="F85" s="894"/>
      <c r="G85" s="894"/>
      <c r="H85" s="894"/>
      <c r="I85" s="894"/>
      <c r="J85" s="894"/>
      <c r="K85" s="894"/>
      <c r="L85" s="895"/>
      <c r="M85" s="272"/>
      <c r="N85" s="175"/>
    </row>
    <row r="86" spans="1:16" ht="16.5" customHeight="1">
      <c r="A86" s="175"/>
      <c r="B86" s="271"/>
      <c r="C86" s="280"/>
      <c r="D86" s="896" t="s">
        <v>244</v>
      </c>
      <c r="E86" s="897"/>
      <c r="F86" s="898"/>
      <c r="G86" s="896" t="s">
        <v>246</v>
      </c>
      <c r="H86" s="897"/>
      <c r="I86" s="898"/>
      <c r="J86" s="896" t="s">
        <v>245</v>
      </c>
      <c r="K86" s="897"/>
      <c r="L86" s="904"/>
      <c r="M86" s="272"/>
      <c r="N86" s="175"/>
    </row>
    <row r="87" spans="1:16" ht="16.5" customHeight="1">
      <c r="A87" s="175"/>
      <c r="B87" s="271"/>
      <c r="C87" s="899" t="s">
        <v>242</v>
      </c>
      <c r="D87" s="827"/>
      <c r="E87" s="828"/>
      <c r="F87" s="829"/>
      <c r="G87" s="827"/>
      <c r="H87" s="828"/>
      <c r="I87" s="829"/>
      <c r="J87" s="827"/>
      <c r="K87" s="828"/>
      <c r="L87" s="868"/>
      <c r="M87" s="273"/>
      <c r="N87" s="175"/>
      <c r="P87" s="284" t="s">
        <v>424</v>
      </c>
    </row>
    <row r="88" spans="1:16" ht="16.5" customHeight="1">
      <c r="A88" s="175"/>
      <c r="B88" s="271"/>
      <c r="C88" s="900"/>
      <c r="D88" s="830"/>
      <c r="E88" s="817"/>
      <c r="F88" s="831"/>
      <c r="G88" s="830"/>
      <c r="H88" s="817"/>
      <c r="I88" s="831"/>
      <c r="J88" s="830"/>
      <c r="K88" s="817"/>
      <c r="L88" s="818"/>
      <c r="M88" s="273"/>
      <c r="N88" s="175"/>
      <c r="P88" s="316" t="s">
        <v>440</v>
      </c>
    </row>
    <row r="89" spans="1:16" ht="16.5" customHeight="1">
      <c r="A89" s="175"/>
      <c r="B89" s="271"/>
      <c r="C89" s="900"/>
      <c r="D89" s="830"/>
      <c r="E89" s="817"/>
      <c r="F89" s="831"/>
      <c r="G89" s="830"/>
      <c r="H89" s="817"/>
      <c r="I89" s="831"/>
      <c r="J89" s="830"/>
      <c r="K89" s="817"/>
      <c r="L89" s="818"/>
      <c r="M89" s="273"/>
      <c r="N89" s="175"/>
    </row>
    <row r="90" spans="1:16" ht="16.5" customHeight="1">
      <c r="A90" s="175"/>
      <c r="B90" s="271"/>
      <c r="C90" s="900"/>
      <c r="D90" s="830"/>
      <c r="E90" s="817"/>
      <c r="F90" s="831"/>
      <c r="G90" s="830"/>
      <c r="H90" s="817"/>
      <c r="I90" s="831"/>
      <c r="J90" s="830"/>
      <c r="K90" s="817"/>
      <c r="L90" s="818"/>
      <c r="M90" s="273"/>
      <c r="N90" s="175"/>
    </row>
    <row r="91" spans="1:16" ht="16.5" customHeight="1">
      <c r="A91" s="175"/>
      <c r="B91" s="271"/>
      <c r="C91" s="900"/>
      <c r="D91" s="830"/>
      <c r="E91" s="817"/>
      <c r="F91" s="831"/>
      <c r="G91" s="830"/>
      <c r="H91" s="817"/>
      <c r="I91" s="831"/>
      <c r="J91" s="830"/>
      <c r="K91" s="817"/>
      <c r="L91" s="818"/>
      <c r="M91" s="273"/>
      <c r="N91" s="175"/>
    </row>
    <row r="92" spans="1:16" ht="16.5" customHeight="1">
      <c r="A92" s="175"/>
      <c r="B92" s="271"/>
      <c r="C92" s="900"/>
      <c r="D92" s="830"/>
      <c r="E92" s="817"/>
      <c r="F92" s="831"/>
      <c r="G92" s="830"/>
      <c r="H92" s="817"/>
      <c r="I92" s="831"/>
      <c r="J92" s="830"/>
      <c r="K92" s="817"/>
      <c r="L92" s="818"/>
      <c r="M92" s="273"/>
      <c r="N92" s="175"/>
    </row>
    <row r="93" spans="1:16" ht="16.5" customHeight="1">
      <c r="A93" s="175"/>
      <c r="B93" s="271"/>
      <c r="C93" s="900"/>
      <c r="D93" s="830"/>
      <c r="E93" s="817"/>
      <c r="F93" s="831"/>
      <c r="G93" s="830"/>
      <c r="H93" s="817"/>
      <c r="I93" s="831"/>
      <c r="J93" s="830"/>
      <c r="K93" s="817"/>
      <c r="L93" s="818"/>
      <c r="M93" s="273"/>
      <c r="N93" s="175"/>
    </row>
    <row r="94" spans="1:16" ht="16.5" customHeight="1">
      <c r="A94" s="175"/>
      <c r="B94" s="271"/>
      <c r="C94" s="900"/>
      <c r="D94" s="830"/>
      <c r="E94" s="817"/>
      <c r="F94" s="831"/>
      <c r="G94" s="830"/>
      <c r="H94" s="817"/>
      <c r="I94" s="831"/>
      <c r="J94" s="830"/>
      <c r="K94" s="817"/>
      <c r="L94" s="818"/>
      <c r="M94" s="273"/>
      <c r="N94" s="175"/>
    </row>
    <row r="95" spans="1:16" ht="16.5" customHeight="1">
      <c r="A95" s="175"/>
      <c r="B95" s="271"/>
      <c r="C95" s="900"/>
      <c r="D95" s="830"/>
      <c r="E95" s="817"/>
      <c r="F95" s="831"/>
      <c r="G95" s="830"/>
      <c r="H95" s="817"/>
      <c r="I95" s="831"/>
      <c r="J95" s="830"/>
      <c r="K95" s="817"/>
      <c r="L95" s="818"/>
      <c r="M95" s="273"/>
      <c r="N95" s="175"/>
    </row>
    <row r="96" spans="1:16" ht="16.5" customHeight="1">
      <c r="A96" s="175"/>
      <c r="B96" s="271"/>
      <c r="C96" s="900"/>
      <c r="D96" s="830"/>
      <c r="E96" s="817"/>
      <c r="F96" s="831"/>
      <c r="G96" s="830"/>
      <c r="H96" s="817"/>
      <c r="I96" s="831"/>
      <c r="J96" s="830"/>
      <c r="K96" s="817"/>
      <c r="L96" s="818"/>
      <c r="M96" s="273"/>
      <c r="N96" s="175"/>
    </row>
    <row r="97" spans="1:14" ht="16.5" customHeight="1">
      <c r="A97" s="175"/>
      <c r="B97" s="271"/>
      <c r="C97" s="900"/>
      <c r="D97" s="830"/>
      <c r="E97" s="817"/>
      <c r="F97" s="831"/>
      <c r="G97" s="830"/>
      <c r="H97" s="817"/>
      <c r="I97" s="831"/>
      <c r="J97" s="830"/>
      <c r="K97" s="817"/>
      <c r="L97" s="818"/>
      <c r="M97" s="273"/>
      <c r="N97" s="175"/>
    </row>
    <row r="98" spans="1:14" ht="16.5" customHeight="1">
      <c r="A98" s="175"/>
      <c r="B98" s="271"/>
      <c r="C98" s="900"/>
      <c r="D98" s="830"/>
      <c r="E98" s="817"/>
      <c r="F98" s="831"/>
      <c r="G98" s="830"/>
      <c r="H98" s="817"/>
      <c r="I98" s="831"/>
      <c r="J98" s="830"/>
      <c r="K98" s="817"/>
      <c r="L98" s="818"/>
      <c r="M98" s="273"/>
      <c r="N98" s="175"/>
    </row>
    <row r="99" spans="1:14" ht="16.5" customHeight="1">
      <c r="A99" s="175"/>
      <c r="B99" s="271"/>
      <c r="C99" s="900"/>
      <c r="D99" s="830"/>
      <c r="E99" s="817"/>
      <c r="F99" s="831"/>
      <c r="G99" s="830"/>
      <c r="H99" s="817"/>
      <c r="I99" s="831"/>
      <c r="J99" s="830"/>
      <c r="K99" s="817"/>
      <c r="L99" s="818"/>
      <c r="M99" s="274"/>
      <c r="N99" s="175"/>
    </row>
    <row r="100" spans="1:14" ht="16.5" customHeight="1">
      <c r="A100" s="175"/>
      <c r="B100" s="271"/>
      <c r="C100" s="900"/>
      <c r="D100" s="830"/>
      <c r="E100" s="817"/>
      <c r="F100" s="831"/>
      <c r="G100" s="830"/>
      <c r="H100" s="817"/>
      <c r="I100" s="831"/>
      <c r="J100" s="830"/>
      <c r="K100" s="817"/>
      <c r="L100" s="818"/>
      <c r="M100" s="272"/>
      <c r="N100" s="175"/>
    </row>
    <row r="101" spans="1:14" ht="16.5" customHeight="1">
      <c r="A101" s="175"/>
      <c r="B101" s="271"/>
      <c r="C101" s="903"/>
      <c r="D101" s="837"/>
      <c r="E101" s="838"/>
      <c r="F101" s="839"/>
      <c r="G101" s="837"/>
      <c r="H101" s="838"/>
      <c r="I101" s="839"/>
      <c r="J101" s="837"/>
      <c r="K101" s="838"/>
      <c r="L101" s="870"/>
      <c r="M101" s="272"/>
      <c r="N101" s="175"/>
    </row>
    <row r="102" spans="1:14" ht="16.5" customHeight="1">
      <c r="A102" s="175"/>
      <c r="B102" s="271"/>
      <c r="C102" s="899" t="s">
        <v>206</v>
      </c>
      <c r="D102" s="827"/>
      <c r="E102" s="828"/>
      <c r="F102" s="829"/>
      <c r="G102" s="827"/>
      <c r="H102" s="828"/>
      <c r="I102" s="829"/>
      <c r="J102" s="827"/>
      <c r="K102" s="828"/>
      <c r="L102" s="868"/>
      <c r="M102" s="273"/>
      <c r="N102" s="175"/>
    </row>
    <row r="103" spans="1:14" ht="16.5" customHeight="1">
      <c r="A103" s="175"/>
      <c r="B103" s="271"/>
      <c r="C103" s="900"/>
      <c r="D103" s="830"/>
      <c r="E103" s="817"/>
      <c r="F103" s="831"/>
      <c r="G103" s="830"/>
      <c r="H103" s="817"/>
      <c r="I103" s="831"/>
      <c r="J103" s="830"/>
      <c r="K103" s="817"/>
      <c r="L103" s="818"/>
      <c r="M103" s="273"/>
      <c r="N103" s="175"/>
    </row>
    <row r="104" spans="1:14" ht="16.5" customHeight="1">
      <c r="A104" s="175"/>
      <c r="B104" s="271"/>
      <c r="C104" s="900"/>
      <c r="D104" s="830"/>
      <c r="E104" s="817"/>
      <c r="F104" s="831"/>
      <c r="G104" s="830"/>
      <c r="H104" s="817"/>
      <c r="I104" s="831"/>
      <c r="J104" s="830"/>
      <c r="K104" s="817"/>
      <c r="L104" s="818"/>
      <c r="M104" s="274"/>
      <c r="N104" s="175"/>
    </row>
    <row r="105" spans="1:14" ht="16.5" customHeight="1">
      <c r="A105" s="175"/>
      <c r="B105" s="271"/>
      <c r="C105" s="900"/>
      <c r="D105" s="830"/>
      <c r="E105" s="817"/>
      <c r="F105" s="831"/>
      <c r="G105" s="830"/>
      <c r="H105" s="817"/>
      <c r="I105" s="831"/>
      <c r="J105" s="830"/>
      <c r="K105" s="817"/>
      <c r="L105" s="818"/>
      <c r="M105" s="274"/>
      <c r="N105" s="175"/>
    </row>
    <row r="106" spans="1:14" ht="16.5" customHeight="1">
      <c r="A106" s="175"/>
      <c r="B106" s="271"/>
      <c r="C106" s="900"/>
      <c r="D106" s="830"/>
      <c r="E106" s="817"/>
      <c r="F106" s="831"/>
      <c r="G106" s="830"/>
      <c r="H106" s="817"/>
      <c r="I106" s="831"/>
      <c r="J106" s="830"/>
      <c r="K106" s="817"/>
      <c r="L106" s="818"/>
      <c r="M106" s="274"/>
      <c r="N106" s="175"/>
    </row>
    <row r="107" spans="1:14" ht="16.5" customHeight="1">
      <c r="A107" s="175"/>
      <c r="B107" s="271"/>
      <c r="C107" s="900"/>
      <c r="D107" s="830"/>
      <c r="E107" s="817"/>
      <c r="F107" s="831"/>
      <c r="G107" s="830"/>
      <c r="H107" s="817"/>
      <c r="I107" s="831"/>
      <c r="J107" s="830"/>
      <c r="K107" s="817"/>
      <c r="L107" s="818"/>
      <c r="M107" s="274"/>
      <c r="N107" s="175"/>
    </row>
    <row r="108" spans="1:14" ht="16.5" customHeight="1">
      <c r="A108" s="175"/>
      <c r="B108" s="271"/>
      <c r="C108" s="900"/>
      <c r="D108" s="830"/>
      <c r="E108" s="817"/>
      <c r="F108" s="831"/>
      <c r="G108" s="830"/>
      <c r="H108" s="817"/>
      <c r="I108" s="831"/>
      <c r="J108" s="830"/>
      <c r="K108" s="817"/>
      <c r="L108" s="818"/>
      <c r="M108" s="274"/>
      <c r="N108" s="175"/>
    </row>
    <row r="109" spans="1:14" ht="16.5" customHeight="1">
      <c r="A109" s="175"/>
      <c r="B109" s="275"/>
      <c r="C109" s="900"/>
      <c r="D109" s="830"/>
      <c r="E109" s="817"/>
      <c r="F109" s="831"/>
      <c r="G109" s="830"/>
      <c r="H109" s="817"/>
      <c r="I109" s="831"/>
      <c r="J109" s="830"/>
      <c r="K109" s="817"/>
      <c r="L109" s="818"/>
      <c r="M109" s="276"/>
      <c r="N109" s="175"/>
    </row>
    <row r="110" spans="1:14" ht="16.5" customHeight="1">
      <c r="A110" s="175"/>
      <c r="B110" s="275"/>
      <c r="C110" s="900"/>
      <c r="D110" s="830"/>
      <c r="E110" s="817"/>
      <c r="F110" s="831"/>
      <c r="G110" s="830"/>
      <c r="H110" s="817"/>
      <c r="I110" s="831"/>
      <c r="J110" s="830"/>
      <c r="K110" s="817"/>
      <c r="L110" s="818"/>
      <c r="M110" s="276"/>
      <c r="N110" s="175"/>
    </row>
    <row r="111" spans="1:14" ht="16.5" customHeight="1">
      <c r="A111" s="175"/>
      <c r="B111" s="275"/>
      <c r="C111" s="900"/>
      <c r="D111" s="830"/>
      <c r="E111" s="817"/>
      <c r="F111" s="831"/>
      <c r="G111" s="830"/>
      <c r="H111" s="817"/>
      <c r="I111" s="831"/>
      <c r="J111" s="830"/>
      <c r="K111" s="817"/>
      <c r="L111" s="818"/>
      <c r="M111" s="276"/>
      <c r="N111" s="175"/>
    </row>
    <row r="112" spans="1:14" ht="16.5" customHeight="1">
      <c r="A112" s="175"/>
      <c r="B112" s="271"/>
      <c r="C112" s="900"/>
      <c r="D112" s="830"/>
      <c r="E112" s="817"/>
      <c r="F112" s="831"/>
      <c r="G112" s="830"/>
      <c r="H112" s="817"/>
      <c r="I112" s="831"/>
      <c r="J112" s="830"/>
      <c r="K112" s="817"/>
      <c r="L112" s="818"/>
      <c r="M112" s="272"/>
      <c r="N112" s="175"/>
    </row>
    <row r="113" spans="1:14" ht="16.5" customHeight="1">
      <c r="A113" s="175"/>
      <c r="B113" s="271"/>
      <c r="C113" s="900"/>
      <c r="D113" s="830"/>
      <c r="E113" s="817"/>
      <c r="F113" s="831"/>
      <c r="G113" s="830"/>
      <c r="H113" s="817"/>
      <c r="I113" s="831"/>
      <c r="J113" s="830"/>
      <c r="K113" s="817"/>
      <c r="L113" s="818"/>
      <c r="M113" s="272"/>
      <c r="N113" s="175"/>
    </row>
    <row r="114" spans="1:14" ht="16.5" customHeight="1">
      <c r="A114" s="175"/>
      <c r="B114" s="271"/>
      <c r="C114" s="900"/>
      <c r="D114" s="830"/>
      <c r="E114" s="817"/>
      <c r="F114" s="831"/>
      <c r="G114" s="830"/>
      <c r="H114" s="817"/>
      <c r="I114" s="831"/>
      <c r="J114" s="830"/>
      <c r="K114" s="817"/>
      <c r="L114" s="818"/>
      <c r="M114" s="272"/>
      <c r="N114" s="175"/>
    </row>
    <row r="115" spans="1:14" ht="16.5" customHeight="1">
      <c r="A115" s="175"/>
      <c r="B115" s="271"/>
      <c r="C115" s="900"/>
      <c r="D115" s="830"/>
      <c r="E115" s="817"/>
      <c r="F115" s="831"/>
      <c r="G115" s="830"/>
      <c r="H115" s="817"/>
      <c r="I115" s="831"/>
      <c r="J115" s="830"/>
      <c r="K115" s="817"/>
      <c r="L115" s="818"/>
      <c r="M115" s="273"/>
      <c r="N115" s="175"/>
    </row>
    <row r="116" spans="1:14" ht="16.5" customHeight="1">
      <c r="A116" s="175"/>
      <c r="B116" s="271"/>
      <c r="C116" s="903"/>
      <c r="D116" s="837"/>
      <c r="E116" s="838"/>
      <c r="F116" s="839"/>
      <c r="G116" s="837"/>
      <c r="H116" s="838"/>
      <c r="I116" s="839"/>
      <c r="J116" s="837"/>
      <c r="K116" s="838"/>
      <c r="L116" s="870"/>
      <c r="M116" s="273"/>
      <c r="N116" s="175"/>
    </row>
    <row r="117" spans="1:14" ht="16.5" customHeight="1">
      <c r="A117" s="175"/>
      <c r="B117" s="271"/>
      <c r="C117" s="899" t="s">
        <v>207</v>
      </c>
      <c r="D117" s="827"/>
      <c r="E117" s="828"/>
      <c r="F117" s="829"/>
      <c r="G117" s="827"/>
      <c r="H117" s="828"/>
      <c r="I117" s="829"/>
      <c r="J117" s="827"/>
      <c r="K117" s="828"/>
      <c r="L117" s="868"/>
      <c r="M117" s="273"/>
      <c r="N117" s="175"/>
    </row>
    <row r="118" spans="1:14" ht="16.5" customHeight="1">
      <c r="A118" s="175"/>
      <c r="B118" s="271"/>
      <c r="C118" s="900"/>
      <c r="D118" s="830"/>
      <c r="E118" s="817"/>
      <c r="F118" s="831"/>
      <c r="G118" s="830"/>
      <c r="H118" s="817"/>
      <c r="I118" s="831"/>
      <c r="J118" s="830"/>
      <c r="K118" s="817"/>
      <c r="L118" s="818"/>
      <c r="M118" s="273"/>
      <c r="N118" s="175"/>
    </row>
    <row r="119" spans="1:14" ht="16.5" customHeight="1">
      <c r="A119" s="175"/>
      <c r="B119" s="271"/>
      <c r="C119" s="900"/>
      <c r="D119" s="830"/>
      <c r="E119" s="817"/>
      <c r="F119" s="831"/>
      <c r="G119" s="830"/>
      <c r="H119" s="817"/>
      <c r="I119" s="831"/>
      <c r="J119" s="830"/>
      <c r="K119" s="817"/>
      <c r="L119" s="818"/>
      <c r="M119" s="273"/>
      <c r="N119" s="175"/>
    </row>
    <row r="120" spans="1:14" ht="16.5" customHeight="1">
      <c r="A120" s="175"/>
      <c r="B120" s="271"/>
      <c r="C120" s="900"/>
      <c r="D120" s="830"/>
      <c r="E120" s="817"/>
      <c r="F120" s="831"/>
      <c r="G120" s="830"/>
      <c r="H120" s="817"/>
      <c r="I120" s="831"/>
      <c r="J120" s="830"/>
      <c r="K120" s="817"/>
      <c r="L120" s="818"/>
      <c r="M120" s="273"/>
      <c r="N120" s="175"/>
    </row>
    <row r="121" spans="1:14" ht="16.5" customHeight="1">
      <c r="A121" s="175"/>
      <c r="B121" s="271"/>
      <c r="C121" s="900"/>
      <c r="D121" s="830"/>
      <c r="E121" s="817"/>
      <c r="F121" s="831"/>
      <c r="G121" s="830"/>
      <c r="H121" s="817"/>
      <c r="I121" s="831"/>
      <c r="J121" s="830"/>
      <c r="K121" s="817"/>
      <c r="L121" s="818"/>
      <c r="M121" s="273"/>
      <c r="N121" s="175"/>
    </row>
    <row r="122" spans="1:14" ht="16.5" customHeight="1">
      <c r="A122" s="175"/>
      <c r="B122" s="271"/>
      <c r="C122" s="900"/>
      <c r="D122" s="830"/>
      <c r="E122" s="817"/>
      <c r="F122" s="831"/>
      <c r="G122" s="830"/>
      <c r="H122" s="817"/>
      <c r="I122" s="831"/>
      <c r="J122" s="830"/>
      <c r="K122" s="817"/>
      <c r="L122" s="818"/>
      <c r="M122" s="273"/>
      <c r="N122" s="175"/>
    </row>
    <row r="123" spans="1:14" ht="16.5" customHeight="1">
      <c r="A123" s="175"/>
      <c r="B123" s="271"/>
      <c r="C123" s="900"/>
      <c r="D123" s="830"/>
      <c r="E123" s="817"/>
      <c r="F123" s="831"/>
      <c r="G123" s="830"/>
      <c r="H123" s="817"/>
      <c r="I123" s="831"/>
      <c r="J123" s="830"/>
      <c r="K123" s="817"/>
      <c r="L123" s="818"/>
      <c r="M123" s="273"/>
      <c r="N123" s="175"/>
    </row>
    <row r="124" spans="1:14" ht="16.5" customHeight="1">
      <c r="A124" s="175"/>
      <c r="B124" s="271"/>
      <c r="C124" s="900"/>
      <c r="D124" s="830"/>
      <c r="E124" s="817"/>
      <c r="F124" s="831"/>
      <c r="G124" s="830"/>
      <c r="H124" s="817"/>
      <c r="I124" s="831"/>
      <c r="J124" s="830"/>
      <c r="K124" s="817"/>
      <c r="L124" s="818"/>
      <c r="M124" s="273"/>
      <c r="N124" s="175"/>
    </row>
    <row r="125" spans="1:14" ht="16.5" customHeight="1">
      <c r="A125" s="175"/>
      <c r="B125" s="271"/>
      <c r="C125" s="900"/>
      <c r="D125" s="830"/>
      <c r="E125" s="817"/>
      <c r="F125" s="831"/>
      <c r="G125" s="830"/>
      <c r="H125" s="817"/>
      <c r="I125" s="831"/>
      <c r="J125" s="830"/>
      <c r="K125" s="817"/>
      <c r="L125" s="818"/>
      <c r="M125" s="273"/>
      <c r="N125" s="175"/>
    </row>
    <row r="126" spans="1:14" ht="16.5" customHeight="1">
      <c r="A126" s="175"/>
      <c r="B126" s="271"/>
      <c r="C126" s="900"/>
      <c r="D126" s="830"/>
      <c r="E126" s="817"/>
      <c r="F126" s="831"/>
      <c r="G126" s="830"/>
      <c r="H126" s="817"/>
      <c r="I126" s="831"/>
      <c r="J126" s="830"/>
      <c r="K126" s="817"/>
      <c r="L126" s="818"/>
      <c r="M126" s="273"/>
      <c r="N126" s="175"/>
    </row>
    <row r="127" spans="1:14" ht="16.5" customHeight="1">
      <c r="A127" s="175"/>
      <c r="B127" s="271"/>
      <c r="C127" s="900"/>
      <c r="D127" s="830"/>
      <c r="E127" s="817"/>
      <c r="F127" s="831"/>
      <c r="G127" s="830"/>
      <c r="H127" s="817"/>
      <c r="I127" s="831"/>
      <c r="J127" s="830"/>
      <c r="K127" s="817"/>
      <c r="L127" s="818"/>
      <c r="M127" s="273"/>
      <c r="N127" s="175"/>
    </row>
    <row r="128" spans="1:14" ht="16.5" customHeight="1">
      <c r="A128" s="175"/>
      <c r="B128" s="271"/>
      <c r="C128" s="900"/>
      <c r="D128" s="830"/>
      <c r="E128" s="817"/>
      <c r="F128" s="831"/>
      <c r="G128" s="830"/>
      <c r="H128" s="817"/>
      <c r="I128" s="831"/>
      <c r="J128" s="830"/>
      <c r="K128" s="817"/>
      <c r="L128" s="818"/>
      <c r="M128" s="273"/>
      <c r="N128" s="175"/>
    </row>
    <row r="129" spans="1:14" ht="16.5" customHeight="1">
      <c r="A129" s="175"/>
      <c r="B129" s="271"/>
      <c r="C129" s="900"/>
      <c r="D129" s="830"/>
      <c r="E129" s="817"/>
      <c r="F129" s="831"/>
      <c r="G129" s="830"/>
      <c r="H129" s="817"/>
      <c r="I129" s="831"/>
      <c r="J129" s="830"/>
      <c r="K129" s="817"/>
      <c r="L129" s="818"/>
      <c r="M129" s="273"/>
      <c r="N129" s="175"/>
    </row>
    <row r="130" spans="1:14" ht="16.5" customHeight="1">
      <c r="A130" s="175"/>
      <c r="B130" s="271"/>
      <c r="C130" s="900"/>
      <c r="D130" s="830"/>
      <c r="E130" s="817"/>
      <c r="F130" s="831"/>
      <c r="G130" s="830"/>
      <c r="H130" s="817"/>
      <c r="I130" s="831"/>
      <c r="J130" s="830"/>
      <c r="K130" s="817"/>
      <c r="L130" s="818"/>
      <c r="M130" s="273"/>
      <c r="N130" s="175"/>
    </row>
    <row r="131" spans="1:14" ht="16.5" customHeight="1">
      <c r="A131" s="175"/>
      <c r="B131" s="271"/>
      <c r="C131" s="903"/>
      <c r="D131" s="837"/>
      <c r="E131" s="838"/>
      <c r="F131" s="839"/>
      <c r="G131" s="837"/>
      <c r="H131" s="838"/>
      <c r="I131" s="839"/>
      <c r="J131" s="837"/>
      <c r="K131" s="838"/>
      <c r="L131" s="870"/>
      <c r="M131" s="273"/>
      <c r="N131" s="175"/>
    </row>
    <row r="132" spans="1:14" ht="16.5" customHeight="1">
      <c r="A132" s="175"/>
      <c r="B132" s="271"/>
      <c r="C132" s="899" t="s">
        <v>208</v>
      </c>
      <c r="D132" s="827"/>
      <c r="E132" s="828"/>
      <c r="F132" s="829"/>
      <c r="G132" s="827"/>
      <c r="H132" s="828"/>
      <c r="I132" s="829"/>
      <c r="J132" s="827"/>
      <c r="K132" s="828"/>
      <c r="L132" s="868"/>
      <c r="M132" s="272"/>
      <c r="N132" s="175"/>
    </row>
    <row r="133" spans="1:14" ht="16.5" customHeight="1">
      <c r="A133" s="175"/>
      <c r="B133" s="271"/>
      <c r="C133" s="900"/>
      <c r="D133" s="830"/>
      <c r="E133" s="817"/>
      <c r="F133" s="831"/>
      <c r="G133" s="830"/>
      <c r="H133" s="817"/>
      <c r="I133" s="831"/>
      <c r="J133" s="830"/>
      <c r="K133" s="817"/>
      <c r="L133" s="818"/>
      <c r="M133" s="272"/>
      <c r="N133" s="175"/>
    </row>
    <row r="134" spans="1:14" ht="16.5" customHeight="1">
      <c r="A134" s="175"/>
      <c r="B134" s="271"/>
      <c r="C134" s="900"/>
      <c r="D134" s="830"/>
      <c r="E134" s="817"/>
      <c r="F134" s="831"/>
      <c r="G134" s="830"/>
      <c r="H134" s="817"/>
      <c r="I134" s="831"/>
      <c r="J134" s="830"/>
      <c r="K134" s="817"/>
      <c r="L134" s="818"/>
      <c r="M134" s="272"/>
      <c r="N134" s="175"/>
    </row>
    <row r="135" spans="1:14" ht="16.5" customHeight="1">
      <c r="A135" s="175"/>
      <c r="B135" s="271"/>
      <c r="C135" s="900"/>
      <c r="D135" s="830"/>
      <c r="E135" s="817"/>
      <c r="F135" s="831"/>
      <c r="G135" s="830"/>
      <c r="H135" s="817"/>
      <c r="I135" s="831"/>
      <c r="J135" s="830"/>
      <c r="K135" s="817"/>
      <c r="L135" s="818"/>
      <c r="M135" s="272"/>
      <c r="N135" s="175"/>
    </row>
    <row r="136" spans="1:14" ht="16.5" customHeight="1">
      <c r="A136" s="175"/>
      <c r="B136" s="271"/>
      <c r="C136" s="900"/>
      <c r="D136" s="830"/>
      <c r="E136" s="817"/>
      <c r="F136" s="831"/>
      <c r="G136" s="830"/>
      <c r="H136" s="817"/>
      <c r="I136" s="831"/>
      <c r="J136" s="830"/>
      <c r="K136" s="817"/>
      <c r="L136" s="818"/>
      <c r="M136" s="272"/>
      <c r="N136" s="175"/>
    </row>
    <row r="137" spans="1:14" ht="16.5" customHeight="1">
      <c r="A137" s="175"/>
      <c r="B137" s="271"/>
      <c r="C137" s="900"/>
      <c r="D137" s="830"/>
      <c r="E137" s="817"/>
      <c r="F137" s="831"/>
      <c r="G137" s="830"/>
      <c r="H137" s="817"/>
      <c r="I137" s="831"/>
      <c r="J137" s="830"/>
      <c r="K137" s="817"/>
      <c r="L137" s="818"/>
      <c r="M137" s="272"/>
      <c r="N137" s="175"/>
    </row>
    <row r="138" spans="1:14" ht="16.5" customHeight="1">
      <c r="A138" s="175"/>
      <c r="B138" s="271"/>
      <c r="C138" s="900"/>
      <c r="D138" s="830"/>
      <c r="E138" s="817"/>
      <c r="F138" s="831"/>
      <c r="G138" s="830"/>
      <c r="H138" s="817"/>
      <c r="I138" s="831"/>
      <c r="J138" s="830"/>
      <c r="K138" s="817"/>
      <c r="L138" s="818"/>
      <c r="M138" s="272"/>
      <c r="N138" s="175"/>
    </row>
    <row r="139" spans="1:14" ht="16.5" customHeight="1">
      <c r="A139" s="175"/>
      <c r="B139" s="271"/>
      <c r="C139" s="900"/>
      <c r="D139" s="830"/>
      <c r="E139" s="817"/>
      <c r="F139" s="831"/>
      <c r="G139" s="830"/>
      <c r="H139" s="817"/>
      <c r="I139" s="831"/>
      <c r="J139" s="830"/>
      <c r="K139" s="817"/>
      <c r="L139" s="818"/>
      <c r="M139" s="272"/>
      <c r="N139" s="175"/>
    </row>
    <row r="140" spans="1:14" ht="16.5" customHeight="1">
      <c r="A140" s="175"/>
      <c r="B140" s="271"/>
      <c r="C140" s="900"/>
      <c r="D140" s="830"/>
      <c r="E140" s="817"/>
      <c r="F140" s="831"/>
      <c r="G140" s="830"/>
      <c r="H140" s="817"/>
      <c r="I140" s="831"/>
      <c r="J140" s="830"/>
      <c r="K140" s="817"/>
      <c r="L140" s="818"/>
      <c r="M140" s="273"/>
      <c r="N140" s="175"/>
    </row>
    <row r="141" spans="1:14" ht="16.5" customHeight="1">
      <c r="A141" s="175"/>
      <c r="B141" s="271"/>
      <c r="C141" s="900"/>
      <c r="D141" s="830"/>
      <c r="E141" s="817"/>
      <c r="F141" s="831"/>
      <c r="G141" s="830"/>
      <c r="H141" s="817"/>
      <c r="I141" s="831"/>
      <c r="J141" s="830"/>
      <c r="K141" s="817"/>
      <c r="L141" s="818"/>
      <c r="M141" s="273"/>
      <c r="N141" s="175"/>
    </row>
    <row r="142" spans="1:14" ht="16.5" customHeight="1">
      <c r="A142" s="175"/>
      <c r="B142" s="271"/>
      <c r="C142" s="900"/>
      <c r="D142" s="830"/>
      <c r="E142" s="817"/>
      <c r="F142" s="831"/>
      <c r="G142" s="830"/>
      <c r="H142" s="817"/>
      <c r="I142" s="831"/>
      <c r="J142" s="830"/>
      <c r="K142" s="817"/>
      <c r="L142" s="818"/>
      <c r="M142" s="273"/>
      <c r="N142" s="175"/>
    </row>
    <row r="143" spans="1:14" ht="16.5" customHeight="1">
      <c r="A143" s="175"/>
      <c r="B143" s="271"/>
      <c r="C143" s="900"/>
      <c r="D143" s="830"/>
      <c r="E143" s="817"/>
      <c r="F143" s="831"/>
      <c r="G143" s="830"/>
      <c r="H143" s="817"/>
      <c r="I143" s="831"/>
      <c r="J143" s="830"/>
      <c r="K143" s="817"/>
      <c r="L143" s="818"/>
      <c r="M143" s="273"/>
      <c r="N143" s="175"/>
    </row>
    <row r="144" spans="1:14" ht="16.5" customHeight="1">
      <c r="A144" s="175"/>
      <c r="B144" s="271"/>
      <c r="C144" s="900"/>
      <c r="D144" s="830"/>
      <c r="E144" s="817"/>
      <c r="F144" s="831"/>
      <c r="G144" s="830"/>
      <c r="H144" s="817"/>
      <c r="I144" s="831"/>
      <c r="J144" s="830"/>
      <c r="K144" s="817"/>
      <c r="L144" s="818"/>
      <c r="M144" s="273"/>
      <c r="N144" s="175"/>
    </row>
    <row r="145" spans="1:16" ht="16.5" customHeight="1">
      <c r="A145" s="175"/>
      <c r="B145" s="271"/>
      <c r="C145" s="900"/>
      <c r="D145" s="830"/>
      <c r="E145" s="817"/>
      <c r="F145" s="831"/>
      <c r="G145" s="830"/>
      <c r="H145" s="817"/>
      <c r="I145" s="831"/>
      <c r="J145" s="830"/>
      <c r="K145" s="817"/>
      <c r="L145" s="818"/>
      <c r="M145" s="273"/>
      <c r="N145" s="175"/>
    </row>
    <row r="146" spans="1:16" ht="16.5" customHeight="1" thickBot="1">
      <c r="A146" s="175"/>
      <c r="B146" s="271"/>
      <c r="C146" s="901"/>
      <c r="D146" s="832"/>
      <c r="E146" s="820"/>
      <c r="F146" s="833"/>
      <c r="G146" s="832"/>
      <c r="H146" s="820"/>
      <c r="I146" s="833"/>
      <c r="J146" s="832"/>
      <c r="K146" s="820"/>
      <c r="L146" s="821"/>
      <c r="M146" s="273"/>
      <c r="N146" s="175"/>
    </row>
    <row r="147" spans="1:16" ht="16.5" customHeight="1" thickBot="1">
      <c r="A147" s="175"/>
      <c r="B147" s="277"/>
      <c r="C147" s="278"/>
      <c r="D147" s="278"/>
      <c r="E147" s="278"/>
      <c r="F147" s="278"/>
      <c r="G147" s="278"/>
      <c r="H147" s="278"/>
      <c r="I147" s="278"/>
      <c r="J147" s="278"/>
      <c r="K147" s="278"/>
      <c r="L147" s="278"/>
      <c r="M147" s="279"/>
      <c r="N147" s="175"/>
    </row>
    <row r="148" spans="1:16">
      <c r="A148" s="175"/>
      <c r="B148" s="208"/>
      <c r="C148" s="208"/>
      <c r="D148" s="208"/>
      <c r="E148" s="208"/>
      <c r="F148" s="208"/>
      <c r="G148" s="208"/>
      <c r="H148" s="208"/>
      <c r="I148" s="208"/>
      <c r="J148" s="208"/>
      <c r="K148" s="208"/>
      <c r="L148" s="208"/>
      <c r="M148" s="208"/>
      <c r="N148" s="175"/>
    </row>
    <row r="149" spans="1:16" ht="14.4" thickBot="1">
      <c r="A149" s="175"/>
      <c r="B149" s="175"/>
      <c r="C149" s="175"/>
      <c r="D149" s="175"/>
      <c r="E149" s="175"/>
      <c r="F149" s="175"/>
      <c r="G149" s="175"/>
      <c r="H149" s="175"/>
      <c r="I149" s="175"/>
      <c r="J149" s="175"/>
      <c r="K149" s="175"/>
      <c r="L149" s="175"/>
      <c r="M149" s="175"/>
      <c r="N149" s="175"/>
    </row>
    <row r="150" spans="1:16" ht="14.4" thickBot="1">
      <c r="A150" s="175"/>
      <c r="B150" s="177"/>
      <c r="C150" s="178"/>
      <c r="D150" s="178"/>
      <c r="E150" s="178"/>
      <c r="F150" s="178"/>
      <c r="G150" s="178"/>
      <c r="H150" s="178"/>
      <c r="I150" s="178"/>
      <c r="J150" s="178"/>
      <c r="K150" s="178"/>
      <c r="L150" s="178"/>
      <c r="M150" s="179"/>
      <c r="N150" s="175"/>
    </row>
    <row r="151" spans="1:16">
      <c r="A151" s="175"/>
      <c r="B151" s="180"/>
      <c r="C151" s="211"/>
      <c r="D151" s="212"/>
      <c r="E151" s="657" t="s">
        <v>181</v>
      </c>
      <c r="F151" s="822"/>
      <c r="G151" s="658"/>
      <c r="H151" s="658"/>
      <c r="I151" s="658"/>
      <c r="J151" s="659"/>
      <c r="K151" s="212"/>
      <c r="L151" s="213"/>
      <c r="M151" s="214"/>
      <c r="N151" s="175"/>
    </row>
    <row r="152" spans="1:16" ht="14.25" customHeight="1">
      <c r="A152" s="175"/>
      <c r="B152" s="180"/>
      <c r="C152" s="215"/>
      <c r="D152" s="257"/>
      <c r="E152" s="660"/>
      <c r="F152" s="661"/>
      <c r="G152" s="661"/>
      <c r="H152" s="661"/>
      <c r="I152" s="661"/>
      <c r="J152" s="662"/>
      <c r="K152" s="188"/>
      <c r="L152" s="214"/>
      <c r="M152" s="214"/>
      <c r="N152" s="175"/>
    </row>
    <row r="153" spans="1:16" ht="14.25" customHeight="1">
      <c r="A153" s="175"/>
      <c r="B153" s="180"/>
      <c r="C153" s="215"/>
      <c r="D153" s="257"/>
      <c r="E153" s="660"/>
      <c r="F153" s="661"/>
      <c r="G153" s="661"/>
      <c r="H153" s="661"/>
      <c r="I153" s="661"/>
      <c r="J153" s="662"/>
      <c r="K153" s="188"/>
      <c r="L153" s="214"/>
      <c r="M153" s="214"/>
      <c r="N153" s="175"/>
    </row>
    <row r="154" spans="1:16" ht="21.6" thickBot="1">
      <c r="A154" s="175"/>
      <c r="B154" s="180"/>
      <c r="C154" s="216"/>
      <c r="D154" s="217"/>
      <c r="E154" s="663"/>
      <c r="F154" s="664"/>
      <c r="G154" s="664"/>
      <c r="H154" s="664"/>
      <c r="I154" s="664"/>
      <c r="J154" s="665"/>
      <c r="K154" s="217"/>
      <c r="L154" s="218"/>
      <c r="M154" s="214"/>
      <c r="N154" s="175"/>
    </row>
    <row r="155" spans="1:16" ht="16.5" customHeight="1">
      <c r="A155" s="175"/>
      <c r="B155" s="180"/>
      <c r="C155" s="258"/>
      <c r="D155" s="188"/>
      <c r="E155" s="259"/>
      <c r="F155" s="824" t="s">
        <v>180</v>
      </c>
      <c r="G155" s="824"/>
      <c r="H155" s="823" t="str">
        <f>H7</f>
        <v>LB11323</v>
      </c>
      <c r="I155" s="823"/>
      <c r="J155" s="259"/>
      <c r="K155" s="188"/>
      <c r="L155" s="188"/>
      <c r="M155" s="214"/>
      <c r="N155" s="175"/>
    </row>
    <row r="156" spans="1:16" ht="16.5" customHeight="1" thickBot="1">
      <c r="A156" s="175"/>
      <c r="B156" s="180"/>
      <c r="C156" s="666"/>
      <c r="D156" s="666"/>
      <c r="E156" s="666"/>
      <c r="F156" s="666"/>
      <c r="G156" s="666"/>
      <c r="H156" s="666"/>
      <c r="I156" s="666"/>
      <c r="J156" s="666"/>
      <c r="K156" s="666"/>
      <c r="L156" s="666"/>
      <c r="M156" s="667"/>
      <c r="N156" s="175"/>
    </row>
    <row r="157" spans="1:16" ht="14.4" thickBot="1">
      <c r="A157" s="175"/>
      <c r="B157" s="268"/>
      <c r="C157" s="269"/>
      <c r="D157" s="269"/>
      <c r="E157" s="269"/>
      <c r="F157" s="269"/>
      <c r="G157" s="269"/>
      <c r="H157" s="269"/>
      <c r="I157" s="269"/>
      <c r="J157" s="269"/>
      <c r="K157" s="269"/>
      <c r="L157" s="269"/>
      <c r="M157" s="270"/>
      <c r="N157" s="175"/>
    </row>
    <row r="158" spans="1:16">
      <c r="A158" s="175"/>
      <c r="B158" s="271"/>
      <c r="C158" s="893" t="s">
        <v>520</v>
      </c>
      <c r="D158" s="894"/>
      <c r="E158" s="894"/>
      <c r="F158" s="894"/>
      <c r="G158" s="894"/>
      <c r="H158" s="894"/>
      <c r="I158" s="894"/>
      <c r="J158" s="894"/>
      <c r="K158" s="894"/>
      <c r="L158" s="895"/>
      <c r="M158" s="272"/>
      <c r="N158" s="175"/>
    </row>
    <row r="159" spans="1:16" ht="16.5" customHeight="1">
      <c r="A159" s="175"/>
      <c r="B159" s="271"/>
      <c r="C159" s="280"/>
      <c r="D159" s="896" t="s">
        <v>244</v>
      </c>
      <c r="E159" s="897"/>
      <c r="F159" s="898"/>
      <c r="G159" s="896" t="s">
        <v>246</v>
      </c>
      <c r="H159" s="897"/>
      <c r="I159" s="898"/>
      <c r="J159" s="896" t="s">
        <v>245</v>
      </c>
      <c r="K159" s="897"/>
      <c r="L159" s="904"/>
      <c r="M159" s="272"/>
      <c r="N159" s="175"/>
    </row>
    <row r="160" spans="1:16" ht="16.5" customHeight="1">
      <c r="A160" s="175"/>
      <c r="B160" s="271"/>
      <c r="C160" s="899" t="s">
        <v>242</v>
      </c>
      <c r="D160" s="827"/>
      <c r="E160" s="828"/>
      <c r="F160" s="829"/>
      <c r="G160" s="827"/>
      <c r="H160" s="828"/>
      <c r="I160" s="829"/>
      <c r="J160" s="827"/>
      <c r="K160" s="828"/>
      <c r="L160" s="868"/>
      <c r="M160" s="273"/>
      <c r="N160" s="175"/>
      <c r="P160" s="284" t="s">
        <v>439</v>
      </c>
    </row>
    <row r="161" spans="1:16" ht="16.5" customHeight="1">
      <c r="A161" s="175"/>
      <c r="B161" s="271"/>
      <c r="C161" s="900"/>
      <c r="D161" s="830"/>
      <c r="E161" s="817"/>
      <c r="F161" s="831"/>
      <c r="G161" s="830"/>
      <c r="H161" s="817"/>
      <c r="I161" s="831"/>
      <c r="J161" s="830"/>
      <c r="K161" s="817"/>
      <c r="L161" s="818"/>
      <c r="M161" s="273"/>
      <c r="N161" s="175"/>
      <c r="P161" s="316" t="s">
        <v>440</v>
      </c>
    </row>
    <row r="162" spans="1:16" ht="16.5" customHeight="1">
      <c r="A162" s="175"/>
      <c r="B162" s="271"/>
      <c r="C162" s="900"/>
      <c r="D162" s="830"/>
      <c r="E162" s="817"/>
      <c r="F162" s="831"/>
      <c r="G162" s="830"/>
      <c r="H162" s="817"/>
      <c r="I162" s="831"/>
      <c r="J162" s="830"/>
      <c r="K162" s="817"/>
      <c r="L162" s="818"/>
      <c r="M162" s="273"/>
      <c r="N162" s="175"/>
    </row>
    <row r="163" spans="1:16" ht="16.5" customHeight="1">
      <c r="A163" s="175"/>
      <c r="B163" s="271"/>
      <c r="C163" s="900"/>
      <c r="D163" s="830"/>
      <c r="E163" s="817"/>
      <c r="F163" s="831"/>
      <c r="G163" s="830"/>
      <c r="H163" s="817"/>
      <c r="I163" s="831"/>
      <c r="J163" s="830"/>
      <c r="K163" s="817"/>
      <c r="L163" s="818"/>
      <c r="M163" s="273"/>
      <c r="N163" s="175"/>
    </row>
    <row r="164" spans="1:16" ht="16.5" customHeight="1">
      <c r="A164" s="175"/>
      <c r="B164" s="271"/>
      <c r="C164" s="900"/>
      <c r="D164" s="830"/>
      <c r="E164" s="817"/>
      <c r="F164" s="831"/>
      <c r="G164" s="830"/>
      <c r="H164" s="817"/>
      <c r="I164" s="831"/>
      <c r="J164" s="830"/>
      <c r="K164" s="817"/>
      <c r="L164" s="818"/>
      <c r="M164" s="273"/>
      <c r="N164" s="175"/>
    </row>
    <row r="165" spans="1:16" ht="16.5" customHeight="1">
      <c r="A165" s="175"/>
      <c r="B165" s="271"/>
      <c r="C165" s="900"/>
      <c r="D165" s="830"/>
      <c r="E165" s="817"/>
      <c r="F165" s="831"/>
      <c r="G165" s="830"/>
      <c r="H165" s="817"/>
      <c r="I165" s="831"/>
      <c r="J165" s="830"/>
      <c r="K165" s="817"/>
      <c r="L165" s="818"/>
      <c r="M165" s="273"/>
      <c r="N165" s="175"/>
    </row>
    <row r="166" spans="1:16" ht="16.5" customHeight="1">
      <c r="A166" s="175"/>
      <c r="B166" s="271"/>
      <c r="C166" s="900"/>
      <c r="D166" s="830"/>
      <c r="E166" s="817"/>
      <c r="F166" s="831"/>
      <c r="G166" s="830"/>
      <c r="H166" s="817"/>
      <c r="I166" s="831"/>
      <c r="J166" s="830"/>
      <c r="K166" s="817"/>
      <c r="L166" s="818"/>
      <c r="M166" s="273"/>
      <c r="N166" s="175"/>
    </row>
    <row r="167" spans="1:16" ht="16.5" customHeight="1">
      <c r="A167" s="175"/>
      <c r="B167" s="271"/>
      <c r="C167" s="900"/>
      <c r="D167" s="830"/>
      <c r="E167" s="817"/>
      <c r="F167" s="831"/>
      <c r="G167" s="830"/>
      <c r="H167" s="817"/>
      <c r="I167" s="831"/>
      <c r="J167" s="830"/>
      <c r="K167" s="817"/>
      <c r="L167" s="818"/>
      <c r="M167" s="273"/>
      <c r="N167" s="175"/>
    </row>
    <row r="168" spans="1:16" ht="16.5" customHeight="1">
      <c r="A168" s="175"/>
      <c r="B168" s="271"/>
      <c r="C168" s="900"/>
      <c r="D168" s="830"/>
      <c r="E168" s="817"/>
      <c r="F168" s="831"/>
      <c r="G168" s="830"/>
      <c r="H168" s="817"/>
      <c r="I168" s="831"/>
      <c r="J168" s="830"/>
      <c r="K168" s="817"/>
      <c r="L168" s="818"/>
      <c r="M168" s="273"/>
      <c r="N168" s="175"/>
    </row>
    <row r="169" spans="1:16" ht="16.5" customHeight="1">
      <c r="A169" s="175"/>
      <c r="B169" s="271"/>
      <c r="C169" s="900"/>
      <c r="D169" s="830"/>
      <c r="E169" s="817"/>
      <c r="F169" s="831"/>
      <c r="G169" s="830"/>
      <c r="H169" s="817"/>
      <c r="I169" s="831"/>
      <c r="J169" s="830"/>
      <c r="K169" s="817"/>
      <c r="L169" s="818"/>
      <c r="M169" s="273"/>
      <c r="N169" s="175"/>
    </row>
    <row r="170" spans="1:16" ht="16.5" customHeight="1">
      <c r="A170" s="175"/>
      <c r="B170" s="271"/>
      <c r="C170" s="900"/>
      <c r="D170" s="830"/>
      <c r="E170" s="817"/>
      <c r="F170" s="831"/>
      <c r="G170" s="830"/>
      <c r="H170" s="817"/>
      <c r="I170" s="831"/>
      <c r="J170" s="830"/>
      <c r="K170" s="817"/>
      <c r="L170" s="818"/>
      <c r="M170" s="273"/>
      <c r="N170" s="175"/>
    </row>
    <row r="171" spans="1:16" ht="16.5" customHeight="1">
      <c r="A171" s="175"/>
      <c r="B171" s="271"/>
      <c r="C171" s="900"/>
      <c r="D171" s="830"/>
      <c r="E171" s="817"/>
      <c r="F171" s="831"/>
      <c r="G171" s="830"/>
      <c r="H171" s="817"/>
      <c r="I171" s="831"/>
      <c r="J171" s="830"/>
      <c r="K171" s="817"/>
      <c r="L171" s="818"/>
      <c r="M171" s="273"/>
      <c r="N171" s="175"/>
    </row>
    <row r="172" spans="1:16" ht="16.5" customHeight="1">
      <c r="A172" s="175"/>
      <c r="B172" s="271"/>
      <c r="C172" s="900"/>
      <c r="D172" s="830"/>
      <c r="E172" s="817"/>
      <c r="F172" s="831"/>
      <c r="G172" s="830"/>
      <c r="H172" s="817"/>
      <c r="I172" s="831"/>
      <c r="J172" s="830"/>
      <c r="K172" s="817"/>
      <c r="L172" s="818"/>
      <c r="M172" s="274"/>
      <c r="N172" s="175"/>
    </row>
    <row r="173" spans="1:16" ht="16.5" customHeight="1">
      <c r="A173" s="175"/>
      <c r="B173" s="271"/>
      <c r="C173" s="900"/>
      <c r="D173" s="830"/>
      <c r="E173" s="817"/>
      <c r="F173" s="831"/>
      <c r="G173" s="830"/>
      <c r="H173" s="817"/>
      <c r="I173" s="831"/>
      <c r="J173" s="830"/>
      <c r="K173" s="817"/>
      <c r="L173" s="818"/>
      <c r="M173" s="272"/>
      <c r="N173" s="175"/>
    </row>
    <row r="174" spans="1:16" ht="16.5" customHeight="1">
      <c r="A174" s="175"/>
      <c r="B174" s="271"/>
      <c r="C174" s="903"/>
      <c r="D174" s="837"/>
      <c r="E174" s="838"/>
      <c r="F174" s="839"/>
      <c r="G174" s="837"/>
      <c r="H174" s="838"/>
      <c r="I174" s="839"/>
      <c r="J174" s="837"/>
      <c r="K174" s="838"/>
      <c r="L174" s="870"/>
      <c r="M174" s="272"/>
      <c r="N174" s="175"/>
    </row>
    <row r="175" spans="1:16" ht="16.5" customHeight="1">
      <c r="A175" s="175"/>
      <c r="B175" s="271"/>
      <c r="C175" s="899" t="s">
        <v>206</v>
      </c>
      <c r="D175" s="827"/>
      <c r="E175" s="828"/>
      <c r="F175" s="829"/>
      <c r="G175" s="827"/>
      <c r="H175" s="828"/>
      <c r="I175" s="829"/>
      <c r="J175" s="827"/>
      <c r="K175" s="828"/>
      <c r="L175" s="868"/>
      <c r="M175" s="273"/>
      <c r="N175" s="175"/>
    </row>
    <row r="176" spans="1:16" ht="16.5" customHeight="1">
      <c r="A176" s="175"/>
      <c r="B176" s="271"/>
      <c r="C176" s="900"/>
      <c r="D176" s="830"/>
      <c r="E176" s="817"/>
      <c r="F176" s="831"/>
      <c r="G176" s="830"/>
      <c r="H176" s="817"/>
      <c r="I176" s="831"/>
      <c r="J176" s="830"/>
      <c r="K176" s="817"/>
      <c r="L176" s="818"/>
      <c r="M176" s="273"/>
      <c r="N176" s="175"/>
    </row>
    <row r="177" spans="1:14" ht="16.5" customHeight="1">
      <c r="A177" s="175"/>
      <c r="B177" s="271"/>
      <c r="C177" s="900"/>
      <c r="D177" s="830"/>
      <c r="E177" s="817"/>
      <c r="F177" s="831"/>
      <c r="G177" s="830"/>
      <c r="H177" s="817"/>
      <c r="I177" s="831"/>
      <c r="J177" s="830"/>
      <c r="K177" s="817"/>
      <c r="L177" s="818"/>
      <c r="M177" s="274"/>
      <c r="N177" s="175"/>
    </row>
    <row r="178" spans="1:14" ht="16.5" customHeight="1">
      <c r="A178" s="175"/>
      <c r="B178" s="271"/>
      <c r="C178" s="900"/>
      <c r="D178" s="830"/>
      <c r="E178" s="817"/>
      <c r="F178" s="831"/>
      <c r="G178" s="830"/>
      <c r="H178" s="817"/>
      <c r="I178" s="831"/>
      <c r="J178" s="830"/>
      <c r="K178" s="817"/>
      <c r="L178" s="818"/>
      <c r="M178" s="274"/>
      <c r="N178" s="175"/>
    </row>
    <row r="179" spans="1:14" ht="16.5" customHeight="1">
      <c r="A179" s="175"/>
      <c r="B179" s="271"/>
      <c r="C179" s="900"/>
      <c r="D179" s="830"/>
      <c r="E179" s="817"/>
      <c r="F179" s="831"/>
      <c r="G179" s="830"/>
      <c r="H179" s="817"/>
      <c r="I179" s="831"/>
      <c r="J179" s="830"/>
      <c r="K179" s="817"/>
      <c r="L179" s="818"/>
      <c r="M179" s="274"/>
      <c r="N179" s="175"/>
    </row>
    <row r="180" spans="1:14" ht="16.5" customHeight="1">
      <c r="A180" s="175"/>
      <c r="B180" s="271"/>
      <c r="C180" s="900"/>
      <c r="D180" s="830"/>
      <c r="E180" s="817"/>
      <c r="F180" s="831"/>
      <c r="G180" s="830"/>
      <c r="H180" s="817"/>
      <c r="I180" s="831"/>
      <c r="J180" s="830"/>
      <c r="K180" s="817"/>
      <c r="L180" s="818"/>
      <c r="M180" s="274"/>
      <c r="N180" s="175"/>
    </row>
    <row r="181" spans="1:14" ht="16.5" customHeight="1">
      <c r="A181" s="175"/>
      <c r="B181" s="271"/>
      <c r="C181" s="900"/>
      <c r="D181" s="830"/>
      <c r="E181" s="817"/>
      <c r="F181" s="831"/>
      <c r="G181" s="830"/>
      <c r="H181" s="817"/>
      <c r="I181" s="831"/>
      <c r="J181" s="830"/>
      <c r="K181" s="817"/>
      <c r="L181" s="818"/>
      <c r="M181" s="274"/>
      <c r="N181" s="175"/>
    </row>
    <row r="182" spans="1:14" ht="16.5" customHeight="1">
      <c r="A182" s="175"/>
      <c r="B182" s="275"/>
      <c r="C182" s="900"/>
      <c r="D182" s="830"/>
      <c r="E182" s="817"/>
      <c r="F182" s="831"/>
      <c r="G182" s="830"/>
      <c r="H182" s="817"/>
      <c r="I182" s="831"/>
      <c r="J182" s="830"/>
      <c r="K182" s="817"/>
      <c r="L182" s="818"/>
      <c r="M182" s="276"/>
      <c r="N182" s="175"/>
    </row>
    <row r="183" spans="1:14" ht="16.5" customHeight="1">
      <c r="A183" s="175"/>
      <c r="B183" s="275"/>
      <c r="C183" s="900"/>
      <c r="D183" s="830"/>
      <c r="E183" s="817"/>
      <c r="F183" s="831"/>
      <c r="G183" s="830"/>
      <c r="H183" s="817"/>
      <c r="I183" s="831"/>
      <c r="J183" s="830"/>
      <c r="K183" s="817"/>
      <c r="L183" s="818"/>
      <c r="M183" s="276"/>
      <c r="N183" s="175"/>
    </row>
    <row r="184" spans="1:14" ht="16.5" customHeight="1">
      <c r="A184" s="175"/>
      <c r="B184" s="275"/>
      <c r="C184" s="900"/>
      <c r="D184" s="830"/>
      <c r="E184" s="817"/>
      <c r="F184" s="831"/>
      <c r="G184" s="830"/>
      <c r="H184" s="817"/>
      <c r="I184" s="831"/>
      <c r="J184" s="830"/>
      <c r="K184" s="817"/>
      <c r="L184" s="818"/>
      <c r="M184" s="276"/>
      <c r="N184" s="175"/>
    </row>
    <row r="185" spans="1:14" ht="16.5" customHeight="1">
      <c r="A185" s="175"/>
      <c r="B185" s="271"/>
      <c r="C185" s="900"/>
      <c r="D185" s="830"/>
      <c r="E185" s="817"/>
      <c r="F185" s="831"/>
      <c r="G185" s="830"/>
      <c r="H185" s="817"/>
      <c r="I185" s="831"/>
      <c r="J185" s="830"/>
      <c r="K185" s="817"/>
      <c r="L185" s="818"/>
      <c r="M185" s="272"/>
      <c r="N185" s="175"/>
    </row>
    <row r="186" spans="1:14" ht="16.5" customHeight="1">
      <c r="A186" s="175"/>
      <c r="B186" s="271"/>
      <c r="C186" s="900"/>
      <c r="D186" s="830"/>
      <c r="E186" s="817"/>
      <c r="F186" s="831"/>
      <c r="G186" s="830"/>
      <c r="H186" s="817"/>
      <c r="I186" s="831"/>
      <c r="J186" s="830"/>
      <c r="K186" s="817"/>
      <c r="L186" s="818"/>
      <c r="M186" s="272"/>
      <c r="N186" s="175"/>
    </row>
    <row r="187" spans="1:14" ht="16.5" customHeight="1">
      <c r="A187" s="175"/>
      <c r="B187" s="271"/>
      <c r="C187" s="900"/>
      <c r="D187" s="830"/>
      <c r="E187" s="817"/>
      <c r="F187" s="831"/>
      <c r="G187" s="830"/>
      <c r="H187" s="817"/>
      <c r="I187" s="831"/>
      <c r="J187" s="830"/>
      <c r="K187" s="817"/>
      <c r="L187" s="818"/>
      <c r="M187" s="272"/>
      <c r="N187" s="175"/>
    </row>
    <row r="188" spans="1:14" ht="16.5" customHeight="1">
      <c r="A188" s="175"/>
      <c r="B188" s="271"/>
      <c r="C188" s="900"/>
      <c r="D188" s="830"/>
      <c r="E188" s="817"/>
      <c r="F188" s="831"/>
      <c r="G188" s="830"/>
      <c r="H188" s="817"/>
      <c r="I188" s="831"/>
      <c r="J188" s="830"/>
      <c r="K188" s="817"/>
      <c r="L188" s="818"/>
      <c r="M188" s="273"/>
      <c r="N188" s="175"/>
    </row>
    <row r="189" spans="1:14" ht="16.5" customHeight="1">
      <c r="A189" s="175"/>
      <c r="B189" s="271"/>
      <c r="C189" s="903"/>
      <c r="D189" s="837"/>
      <c r="E189" s="838"/>
      <c r="F189" s="839"/>
      <c r="G189" s="837"/>
      <c r="H189" s="838"/>
      <c r="I189" s="839"/>
      <c r="J189" s="837"/>
      <c r="K189" s="838"/>
      <c r="L189" s="870"/>
      <c r="M189" s="273"/>
      <c r="N189" s="175"/>
    </row>
    <row r="190" spans="1:14" ht="16.5" customHeight="1">
      <c r="A190" s="175"/>
      <c r="B190" s="271"/>
      <c r="C190" s="899" t="s">
        <v>207</v>
      </c>
      <c r="D190" s="827"/>
      <c r="E190" s="828"/>
      <c r="F190" s="829"/>
      <c r="G190" s="827"/>
      <c r="H190" s="828"/>
      <c r="I190" s="829"/>
      <c r="J190" s="827"/>
      <c r="K190" s="828"/>
      <c r="L190" s="868"/>
      <c r="M190" s="273"/>
      <c r="N190" s="175"/>
    </row>
    <row r="191" spans="1:14" ht="16.5" customHeight="1">
      <c r="A191" s="175"/>
      <c r="B191" s="271"/>
      <c r="C191" s="900"/>
      <c r="D191" s="830"/>
      <c r="E191" s="817"/>
      <c r="F191" s="831"/>
      <c r="G191" s="830"/>
      <c r="H191" s="817"/>
      <c r="I191" s="831"/>
      <c r="J191" s="830"/>
      <c r="K191" s="817"/>
      <c r="L191" s="818"/>
      <c r="M191" s="273"/>
      <c r="N191" s="175"/>
    </row>
    <row r="192" spans="1:14" ht="16.5" customHeight="1">
      <c r="A192" s="175"/>
      <c r="B192" s="271"/>
      <c r="C192" s="900"/>
      <c r="D192" s="830"/>
      <c r="E192" s="817"/>
      <c r="F192" s="831"/>
      <c r="G192" s="830"/>
      <c r="H192" s="817"/>
      <c r="I192" s="831"/>
      <c r="J192" s="830"/>
      <c r="K192" s="817"/>
      <c r="L192" s="818"/>
      <c r="M192" s="273"/>
      <c r="N192" s="175"/>
    </row>
    <row r="193" spans="1:14" ht="16.5" customHeight="1">
      <c r="A193" s="175"/>
      <c r="B193" s="271"/>
      <c r="C193" s="900"/>
      <c r="D193" s="830"/>
      <c r="E193" s="817"/>
      <c r="F193" s="831"/>
      <c r="G193" s="830"/>
      <c r="H193" s="817"/>
      <c r="I193" s="831"/>
      <c r="J193" s="830"/>
      <c r="K193" s="817"/>
      <c r="L193" s="818"/>
      <c r="M193" s="273"/>
      <c r="N193" s="175"/>
    </row>
    <row r="194" spans="1:14" ht="16.5" customHeight="1">
      <c r="A194" s="175"/>
      <c r="B194" s="271"/>
      <c r="C194" s="900"/>
      <c r="D194" s="830"/>
      <c r="E194" s="817"/>
      <c r="F194" s="831"/>
      <c r="G194" s="830"/>
      <c r="H194" s="817"/>
      <c r="I194" s="831"/>
      <c r="J194" s="830"/>
      <c r="K194" s="817"/>
      <c r="L194" s="818"/>
      <c r="M194" s="273"/>
      <c r="N194" s="175"/>
    </row>
    <row r="195" spans="1:14" ht="16.5" customHeight="1">
      <c r="A195" s="175"/>
      <c r="B195" s="271"/>
      <c r="C195" s="900"/>
      <c r="D195" s="830"/>
      <c r="E195" s="817"/>
      <c r="F195" s="831"/>
      <c r="G195" s="830"/>
      <c r="H195" s="817"/>
      <c r="I195" s="831"/>
      <c r="J195" s="830"/>
      <c r="K195" s="817"/>
      <c r="L195" s="818"/>
      <c r="M195" s="273"/>
      <c r="N195" s="175"/>
    </row>
    <row r="196" spans="1:14" ht="16.5" customHeight="1">
      <c r="A196" s="175"/>
      <c r="B196" s="271"/>
      <c r="C196" s="900"/>
      <c r="D196" s="830"/>
      <c r="E196" s="817"/>
      <c r="F196" s="831"/>
      <c r="G196" s="830"/>
      <c r="H196" s="817"/>
      <c r="I196" s="831"/>
      <c r="J196" s="830"/>
      <c r="K196" s="817"/>
      <c r="L196" s="818"/>
      <c r="M196" s="273"/>
      <c r="N196" s="175"/>
    </row>
    <row r="197" spans="1:14" ht="16.5" customHeight="1">
      <c r="A197" s="175"/>
      <c r="B197" s="271"/>
      <c r="C197" s="900"/>
      <c r="D197" s="830"/>
      <c r="E197" s="817"/>
      <c r="F197" s="831"/>
      <c r="G197" s="830"/>
      <c r="H197" s="817"/>
      <c r="I197" s="831"/>
      <c r="J197" s="830"/>
      <c r="K197" s="817"/>
      <c r="L197" s="818"/>
      <c r="M197" s="273"/>
      <c r="N197" s="175"/>
    </row>
    <row r="198" spans="1:14" ht="16.5" customHeight="1">
      <c r="A198" s="175"/>
      <c r="B198" s="271"/>
      <c r="C198" s="900"/>
      <c r="D198" s="830"/>
      <c r="E198" s="817"/>
      <c r="F198" s="831"/>
      <c r="G198" s="830"/>
      <c r="H198" s="817"/>
      <c r="I198" s="831"/>
      <c r="J198" s="830"/>
      <c r="K198" s="817"/>
      <c r="L198" s="818"/>
      <c r="M198" s="273"/>
      <c r="N198" s="175"/>
    </row>
    <row r="199" spans="1:14" ht="16.5" customHeight="1">
      <c r="A199" s="175"/>
      <c r="B199" s="271"/>
      <c r="C199" s="900"/>
      <c r="D199" s="830"/>
      <c r="E199" s="817"/>
      <c r="F199" s="831"/>
      <c r="G199" s="830"/>
      <c r="H199" s="817"/>
      <c r="I199" s="831"/>
      <c r="J199" s="830"/>
      <c r="K199" s="817"/>
      <c r="L199" s="818"/>
      <c r="M199" s="273"/>
      <c r="N199" s="175"/>
    </row>
    <row r="200" spans="1:14" ht="16.5" customHeight="1">
      <c r="A200" s="175"/>
      <c r="B200" s="271"/>
      <c r="C200" s="900"/>
      <c r="D200" s="830"/>
      <c r="E200" s="817"/>
      <c r="F200" s="831"/>
      <c r="G200" s="830"/>
      <c r="H200" s="817"/>
      <c r="I200" s="831"/>
      <c r="J200" s="830"/>
      <c r="K200" s="817"/>
      <c r="L200" s="818"/>
      <c r="M200" s="273"/>
      <c r="N200" s="175"/>
    </row>
    <row r="201" spans="1:14" ht="16.5" customHeight="1">
      <c r="A201" s="175"/>
      <c r="B201" s="271"/>
      <c r="C201" s="900"/>
      <c r="D201" s="830"/>
      <c r="E201" s="817"/>
      <c r="F201" s="831"/>
      <c r="G201" s="830"/>
      <c r="H201" s="817"/>
      <c r="I201" s="831"/>
      <c r="J201" s="830"/>
      <c r="K201" s="817"/>
      <c r="L201" s="818"/>
      <c r="M201" s="273"/>
      <c r="N201" s="175"/>
    </row>
    <row r="202" spans="1:14" ht="16.5" customHeight="1">
      <c r="A202" s="175"/>
      <c r="B202" s="271"/>
      <c r="C202" s="900"/>
      <c r="D202" s="830"/>
      <c r="E202" s="817"/>
      <c r="F202" s="831"/>
      <c r="G202" s="830"/>
      <c r="H202" s="817"/>
      <c r="I202" s="831"/>
      <c r="J202" s="830"/>
      <c r="K202" s="817"/>
      <c r="L202" s="818"/>
      <c r="M202" s="273"/>
      <c r="N202" s="175"/>
    </row>
    <row r="203" spans="1:14" ht="16.5" customHeight="1">
      <c r="A203" s="175"/>
      <c r="B203" s="271"/>
      <c r="C203" s="900"/>
      <c r="D203" s="830"/>
      <c r="E203" s="817"/>
      <c r="F203" s="831"/>
      <c r="G203" s="830"/>
      <c r="H203" s="817"/>
      <c r="I203" s="831"/>
      <c r="J203" s="830"/>
      <c r="K203" s="817"/>
      <c r="L203" s="818"/>
      <c r="M203" s="273"/>
      <c r="N203" s="175"/>
    </row>
    <row r="204" spans="1:14" ht="16.5" customHeight="1">
      <c r="A204" s="175"/>
      <c r="B204" s="271"/>
      <c r="C204" s="903"/>
      <c r="D204" s="837"/>
      <c r="E204" s="838"/>
      <c r="F204" s="839"/>
      <c r="G204" s="837"/>
      <c r="H204" s="838"/>
      <c r="I204" s="839"/>
      <c r="J204" s="837"/>
      <c r="K204" s="838"/>
      <c r="L204" s="870"/>
      <c r="M204" s="273"/>
      <c r="N204" s="175"/>
    </row>
    <row r="205" spans="1:14" ht="16.5" customHeight="1">
      <c r="A205" s="175"/>
      <c r="B205" s="271"/>
      <c r="C205" s="899" t="s">
        <v>208</v>
      </c>
      <c r="D205" s="827"/>
      <c r="E205" s="828"/>
      <c r="F205" s="829"/>
      <c r="G205" s="827"/>
      <c r="H205" s="828"/>
      <c r="I205" s="829"/>
      <c r="J205" s="827"/>
      <c r="K205" s="828"/>
      <c r="L205" s="868"/>
      <c r="M205" s="272"/>
      <c r="N205" s="175"/>
    </row>
    <row r="206" spans="1:14" ht="16.5" customHeight="1">
      <c r="A206" s="175"/>
      <c r="B206" s="271"/>
      <c r="C206" s="900"/>
      <c r="D206" s="830"/>
      <c r="E206" s="817"/>
      <c r="F206" s="831"/>
      <c r="G206" s="830"/>
      <c r="H206" s="817"/>
      <c r="I206" s="831"/>
      <c r="J206" s="830"/>
      <c r="K206" s="817"/>
      <c r="L206" s="818"/>
      <c r="M206" s="272"/>
      <c r="N206" s="175"/>
    </row>
    <row r="207" spans="1:14" ht="16.5" customHeight="1">
      <c r="A207" s="175"/>
      <c r="B207" s="271"/>
      <c r="C207" s="900"/>
      <c r="D207" s="830"/>
      <c r="E207" s="817"/>
      <c r="F207" s="831"/>
      <c r="G207" s="830"/>
      <c r="H207" s="817"/>
      <c r="I207" s="831"/>
      <c r="J207" s="830"/>
      <c r="K207" s="817"/>
      <c r="L207" s="818"/>
      <c r="M207" s="272"/>
      <c r="N207" s="175"/>
    </row>
    <row r="208" spans="1:14" ht="16.5" customHeight="1">
      <c r="A208" s="175"/>
      <c r="B208" s="271"/>
      <c r="C208" s="900"/>
      <c r="D208" s="830"/>
      <c r="E208" s="817"/>
      <c r="F208" s="831"/>
      <c r="G208" s="830"/>
      <c r="H208" s="817"/>
      <c r="I208" s="831"/>
      <c r="J208" s="830"/>
      <c r="K208" s="817"/>
      <c r="L208" s="818"/>
      <c r="M208" s="272"/>
      <c r="N208" s="175"/>
    </row>
    <row r="209" spans="1:14" ht="16.5" customHeight="1">
      <c r="A209" s="175"/>
      <c r="B209" s="271"/>
      <c r="C209" s="900"/>
      <c r="D209" s="830"/>
      <c r="E209" s="817"/>
      <c r="F209" s="831"/>
      <c r="G209" s="830"/>
      <c r="H209" s="817"/>
      <c r="I209" s="831"/>
      <c r="J209" s="830"/>
      <c r="K209" s="817"/>
      <c r="L209" s="818"/>
      <c r="M209" s="272"/>
      <c r="N209" s="175"/>
    </row>
    <row r="210" spans="1:14" ht="16.5" customHeight="1">
      <c r="A210" s="175"/>
      <c r="B210" s="271"/>
      <c r="C210" s="900"/>
      <c r="D210" s="830"/>
      <c r="E210" s="817"/>
      <c r="F210" s="831"/>
      <c r="G210" s="830"/>
      <c r="H210" s="817"/>
      <c r="I210" s="831"/>
      <c r="J210" s="830"/>
      <c r="K210" s="817"/>
      <c r="L210" s="818"/>
      <c r="M210" s="272"/>
      <c r="N210" s="175"/>
    </row>
    <row r="211" spans="1:14" ht="16.5" customHeight="1">
      <c r="A211" s="175"/>
      <c r="B211" s="271"/>
      <c r="C211" s="900"/>
      <c r="D211" s="830"/>
      <c r="E211" s="817"/>
      <c r="F211" s="831"/>
      <c r="G211" s="830"/>
      <c r="H211" s="817"/>
      <c r="I211" s="831"/>
      <c r="J211" s="830"/>
      <c r="K211" s="817"/>
      <c r="L211" s="818"/>
      <c r="M211" s="272"/>
      <c r="N211" s="175"/>
    </row>
    <row r="212" spans="1:14" ht="16.5" customHeight="1">
      <c r="A212" s="175"/>
      <c r="B212" s="271"/>
      <c r="C212" s="900"/>
      <c r="D212" s="830"/>
      <c r="E212" s="817"/>
      <c r="F212" s="831"/>
      <c r="G212" s="830"/>
      <c r="H212" s="817"/>
      <c r="I212" s="831"/>
      <c r="J212" s="830"/>
      <c r="K212" s="817"/>
      <c r="L212" s="818"/>
      <c r="M212" s="272"/>
      <c r="N212" s="175"/>
    </row>
    <row r="213" spans="1:14" ht="16.5" customHeight="1">
      <c r="A213" s="175"/>
      <c r="B213" s="271"/>
      <c r="C213" s="900"/>
      <c r="D213" s="830"/>
      <c r="E213" s="817"/>
      <c r="F213" s="831"/>
      <c r="G213" s="830"/>
      <c r="H213" s="817"/>
      <c r="I213" s="831"/>
      <c r="J213" s="830"/>
      <c r="K213" s="817"/>
      <c r="L213" s="818"/>
      <c r="M213" s="273"/>
      <c r="N213" s="175"/>
    </row>
    <row r="214" spans="1:14" ht="16.5" customHeight="1">
      <c r="A214" s="175"/>
      <c r="B214" s="271"/>
      <c r="C214" s="900"/>
      <c r="D214" s="830"/>
      <c r="E214" s="817"/>
      <c r="F214" s="831"/>
      <c r="G214" s="830"/>
      <c r="H214" s="817"/>
      <c r="I214" s="831"/>
      <c r="J214" s="830"/>
      <c r="K214" s="817"/>
      <c r="L214" s="818"/>
      <c r="M214" s="273"/>
      <c r="N214" s="175"/>
    </row>
    <row r="215" spans="1:14" ht="16.5" customHeight="1">
      <c r="A215" s="175"/>
      <c r="B215" s="271"/>
      <c r="C215" s="900"/>
      <c r="D215" s="830"/>
      <c r="E215" s="817"/>
      <c r="F215" s="831"/>
      <c r="G215" s="830"/>
      <c r="H215" s="817"/>
      <c r="I215" s="831"/>
      <c r="J215" s="830"/>
      <c r="K215" s="817"/>
      <c r="L215" s="818"/>
      <c r="M215" s="273"/>
      <c r="N215" s="175"/>
    </row>
    <row r="216" spans="1:14" ht="16.5" customHeight="1">
      <c r="A216" s="175"/>
      <c r="B216" s="271"/>
      <c r="C216" s="900"/>
      <c r="D216" s="830"/>
      <c r="E216" s="817"/>
      <c r="F216" s="831"/>
      <c r="G216" s="830"/>
      <c r="H216" s="817"/>
      <c r="I216" s="831"/>
      <c r="J216" s="830"/>
      <c r="K216" s="817"/>
      <c r="L216" s="818"/>
      <c r="M216" s="273"/>
      <c r="N216" s="175"/>
    </row>
    <row r="217" spans="1:14" ht="16.5" customHeight="1">
      <c r="A217" s="175"/>
      <c r="B217" s="271"/>
      <c r="C217" s="900"/>
      <c r="D217" s="830"/>
      <c r="E217" s="817"/>
      <c r="F217" s="831"/>
      <c r="G217" s="830"/>
      <c r="H217" s="817"/>
      <c r="I217" s="831"/>
      <c r="J217" s="830"/>
      <c r="K217" s="817"/>
      <c r="L217" s="818"/>
      <c r="M217" s="273"/>
      <c r="N217" s="175"/>
    </row>
    <row r="218" spans="1:14" ht="16.5" customHeight="1">
      <c r="A218" s="175"/>
      <c r="B218" s="271"/>
      <c r="C218" s="900"/>
      <c r="D218" s="830"/>
      <c r="E218" s="817"/>
      <c r="F218" s="831"/>
      <c r="G218" s="830"/>
      <c r="H218" s="817"/>
      <c r="I218" s="831"/>
      <c r="J218" s="830"/>
      <c r="K218" s="817"/>
      <c r="L218" s="818"/>
      <c r="M218" s="273"/>
      <c r="N218" s="175"/>
    </row>
    <row r="219" spans="1:14" ht="16.5" customHeight="1" thickBot="1">
      <c r="A219" s="175"/>
      <c r="B219" s="271"/>
      <c r="C219" s="901"/>
      <c r="D219" s="832"/>
      <c r="E219" s="820"/>
      <c r="F219" s="833"/>
      <c r="G219" s="832"/>
      <c r="H219" s="820"/>
      <c r="I219" s="833"/>
      <c r="J219" s="832"/>
      <c r="K219" s="820"/>
      <c r="L219" s="821"/>
      <c r="M219" s="273"/>
      <c r="N219" s="175"/>
    </row>
    <row r="220" spans="1:14">
      <c r="A220" s="175"/>
      <c r="B220" s="271"/>
      <c r="C220" s="241"/>
      <c r="D220" s="241"/>
      <c r="E220" s="241"/>
      <c r="F220" s="241"/>
      <c r="G220" s="241"/>
      <c r="H220" s="241"/>
      <c r="I220" s="241"/>
      <c r="J220" s="241"/>
      <c r="K220" s="241"/>
      <c r="L220" s="241"/>
      <c r="M220" s="274"/>
      <c r="N220" s="175"/>
    </row>
    <row r="221" spans="1:14" ht="16.5" customHeight="1" thickBot="1">
      <c r="A221" s="175"/>
      <c r="B221" s="277"/>
      <c r="C221" s="278"/>
      <c r="D221" s="278"/>
      <c r="E221" s="278"/>
      <c r="F221" s="278"/>
      <c r="G221" s="278"/>
      <c r="H221" s="278"/>
      <c r="I221" s="278"/>
      <c r="J221" s="278"/>
      <c r="K221" s="278"/>
      <c r="L221" s="278"/>
      <c r="M221" s="279"/>
      <c r="N221" s="175"/>
    </row>
    <row r="222" spans="1:14" ht="16.5" customHeight="1">
      <c r="A222" s="175"/>
      <c r="B222" s="208"/>
      <c r="C222" s="208"/>
      <c r="D222" s="208"/>
      <c r="E222" s="208"/>
      <c r="F222" s="208"/>
      <c r="G222" s="208"/>
      <c r="H222" s="208"/>
      <c r="I222" s="208"/>
      <c r="J222" s="208"/>
      <c r="K222" s="208"/>
      <c r="L222" s="208"/>
      <c r="M222" s="208"/>
      <c r="N222" s="175"/>
    </row>
    <row r="223" spans="1:14" ht="16.5" customHeight="1" thickBot="1">
      <c r="A223" s="175"/>
      <c r="B223" s="175"/>
      <c r="C223" s="175"/>
      <c r="D223" s="175"/>
      <c r="E223" s="175"/>
      <c r="F223" s="175"/>
      <c r="G223" s="175"/>
      <c r="H223" s="175"/>
      <c r="I223" s="175"/>
      <c r="J223" s="175"/>
      <c r="K223" s="175"/>
      <c r="L223" s="175"/>
      <c r="M223" s="175"/>
      <c r="N223" s="175"/>
    </row>
    <row r="224" spans="1:14" ht="16.5" customHeight="1" thickBot="1">
      <c r="A224" s="175"/>
      <c r="B224" s="177"/>
      <c r="C224" s="178"/>
      <c r="D224" s="178"/>
      <c r="E224" s="178"/>
      <c r="F224" s="178"/>
      <c r="G224" s="178"/>
      <c r="H224" s="178"/>
      <c r="I224" s="178"/>
      <c r="J224" s="178"/>
      <c r="K224" s="178"/>
      <c r="L224" s="178"/>
      <c r="M224" s="179"/>
      <c r="N224" s="175"/>
    </row>
    <row r="225" spans="1:16" ht="16.5" customHeight="1">
      <c r="A225" s="175"/>
      <c r="B225" s="180"/>
      <c r="C225" s="211"/>
      <c r="D225" s="212"/>
      <c r="E225" s="657" t="s">
        <v>181</v>
      </c>
      <c r="F225" s="822"/>
      <c r="G225" s="658"/>
      <c r="H225" s="658"/>
      <c r="I225" s="658"/>
      <c r="J225" s="659"/>
      <c r="K225" s="212"/>
      <c r="L225" s="213"/>
      <c r="M225" s="214"/>
      <c r="N225" s="175"/>
    </row>
    <row r="226" spans="1:16" ht="16.5" customHeight="1">
      <c r="A226" s="175"/>
      <c r="B226" s="180"/>
      <c r="C226" s="215"/>
      <c r="D226" s="257"/>
      <c r="E226" s="660"/>
      <c r="F226" s="661"/>
      <c r="G226" s="661"/>
      <c r="H226" s="661"/>
      <c r="I226" s="661"/>
      <c r="J226" s="662"/>
      <c r="K226" s="188"/>
      <c r="L226" s="214"/>
      <c r="M226" s="214"/>
      <c r="N226" s="175"/>
    </row>
    <row r="227" spans="1:16" ht="16.5" customHeight="1">
      <c r="A227" s="175"/>
      <c r="B227" s="180"/>
      <c r="C227" s="215"/>
      <c r="D227" s="257"/>
      <c r="E227" s="660"/>
      <c r="F227" s="661"/>
      <c r="G227" s="661"/>
      <c r="H227" s="661"/>
      <c r="I227" s="661"/>
      <c r="J227" s="662"/>
      <c r="K227" s="188"/>
      <c r="L227" s="214"/>
      <c r="M227" s="214"/>
      <c r="N227" s="175"/>
    </row>
    <row r="228" spans="1:16" ht="16.5" customHeight="1" thickBot="1">
      <c r="A228" s="175"/>
      <c r="B228" s="180"/>
      <c r="C228" s="216"/>
      <c r="D228" s="217"/>
      <c r="E228" s="663"/>
      <c r="F228" s="664"/>
      <c r="G228" s="664"/>
      <c r="H228" s="664"/>
      <c r="I228" s="664"/>
      <c r="J228" s="665"/>
      <c r="K228" s="217"/>
      <c r="L228" s="218"/>
      <c r="M228" s="214"/>
      <c r="N228" s="175"/>
    </row>
    <row r="229" spans="1:16" ht="16.5" customHeight="1">
      <c r="A229" s="175"/>
      <c r="B229" s="180"/>
      <c r="C229" s="258"/>
      <c r="D229" s="188"/>
      <c r="E229" s="259"/>
      <c r="F229" s="824" t="s">
        <v>180</v>
      </c>
      <c r="G229" s="824"/>
      <c r="H229" s="823" t="str">
        <f>H7</f>
        <v>LB11323</v>
      </c>
      <c r="I229" s="823"/>
      <c r="J229" s="259"/>
      <c r="K229" s="188"/>
      <c r="L229" s="188"/>
      <c r="M229" s="214"/>
      <c r="N229" s="175"/>
    </row>
    <row r="230" spans="1:16" ht="16.5" customHeight="1" thickBot="1">
      <c r="A230" s="175"/>
      <c r="B230" s="180"/>
      <c r="C230" s="666"/>
      <c r="D230" s="666"/>
      <c r="E230" s="666"/>
      <c r="F230" s="666"/>
      <c r="G230" s="666"/>
      <c r="H230" s="666"/>
      <c r="I230" s="666"/>
      <c r="J230" s="666"/>
      <c r="K230" s="666"/>
      <c r="L230" s="666"/>
      <c r="M230" s="667"/>
      <c r="N230" s="175"/>
    </row>
    <row r="231" spans="1:16" ht="16.5" customHeight="1" thickBot="1">
      <c r="A231" s="175"/>
      <c r="B231" s="599" t="s">
        <v>429</v>
      </c>
      <c r="C231" s="600"/>
      <c r="D231" s="600"/>
      <c r="E231" s="600"/>
      <c r="F231" s="600"/>
      <c r="G231" s="600"/>
      <c r="H231" s="600"/>
      <c r="I231" s="600"/>
      <c r="J231" s="600"/>
      <c r="K231" s="600"/>
      <c r="L231" s="600"/>
      <c r="M231" s="601"/>
      <c r="N231" s="175"/>
    </row>
    <row r="232" spans="1:16" ht="16.5" customHeight="1" thickBot="1">
      <c r="A232" s="175"/>
      <c r="B232" s="275"/>
      <c r="C232" s="265"/>
      <c r="D232" s="265"/>
      <c r="E232" s="265"/>
      <c r="F232" s="267"/>
      <c r="G232" s="267"/>
      <c r="H232" s="267"/>
      <c r="I232" s="267"/>
      <c r="J232" s="265"/>
      <c r="K232" s="265"/>
      <c r="L232" s="265"/>
      <c r="M232" s="276"/>
      <c r="N232" s="175"/>
    </row>
    <row r="233" spans="1:16" ht="16.5" customHeight="1">
      <c r="A233" s="175"/>
      <c r="B233" s="275"/>
      <c r="C233" s="893" t="s">
        <v>511</v>
      </c>
      <c r="D233" s="894"/>
      <c r="E233" s="894"/>
      <c r="F233" s="894"/>
      <c r="G233" s="894"/>
      <c r="H233" s="894"/>
      <c r="I233" s="894"/>
      <c r="J233" s="894"/>
      <c r="K233" s="894"/>
      <c r="L233" s="895"/>
      <c r="M233" s="276"/>
      <c r="N233" s="175"/>
    </row>
    <row r="234" spans="1:16" ht="16.5" customHeight="1">
      <c r="A234" s="175"/>
      <c r="B234" s="275"/>
      <c r="C234" s="280"/>
      <c r="D234" s="896" t="s">
        <v>247</v>
      </c>
      <c r="E234" s="897"/>
      <c r="F234" s="897"/>
      <c r="G234" s="898"/>
      <c r="H234" s="896" t="s">
        <v>248</v>
      </c>
      <c r="I234" s="897"/>
      <c r="J234" s="897"/>
      <c r="K234" s="898"/>
      <c r="L234" s="294" t="s">
        <v>179</v>
      </c>
      <c r="M234" s="276"/>
      <c r="N234" s="175"/>
      <c r="P234" s="284" t="s">
        <v>439</v>
      </c>
    </row>
    <row r="235" spans="1:16" ht="16.5" customHeight="1">
      <c r="A235" s="175"/>
      <c r="B235" s="271"/>
      <c r="C235" s="825" t="s">
        <v>242</v>
      </c>
      <c r="D235" s="827"/>
      <c r="E235" s="828"/>
      <c r="F235" s="828"/>
      <c r="G235" s="829"/>
      <c r="H235" s="827"/>
      <c r="I235" s="828"/>
      <c r="J235" s="828"/>
      <c r="K235" s="829"/>
      <c r="L235" s="834"/>
      <c r="M235" s="272"/>
      <c r="N235" s="175"/>
      <c r="P235" s="316" t="s">
        <v>441</v>
      </c>
    </row>
    <row r="236" spans="1:16" ht="16.5" customHeight="1">
      <c r="A236" s="175"/>
      <c r="B236" s="271"/>
      <c r="C236" s="825"/>
      <c r="D236" s="830"/>
      <c r="E236" s="817"/>
      <c r="F236" s="817"/>
      <c r="G236" s="831"/>
      <c r="H236" s="830"/>
      <c r="I236" s="817"/>
      <c r="J236" s="817"/>
      <c r="K236" s="831"/>
      <c r="L236" s="835"/>
      <c r="M236" s="272"/>
      <c r="N236" s="175"/>
    </row>
    <row r="237" spans="1:16" ht="16.5" customHeight="1">
      <c r="A237" s="175"/>
      <c r="B237" s="271"/>
      <c r="C237" s="825"/>
      <c r="D237" s="830"/>
      <c r="E237" s="817"/>
      <c r="F237" s="817"/>
      <c r="G237" s="831"/>
      <c r="H237" s="830"/>
      <c r="I237" s="817"/>
      <c r="J237" s="817"/>
      <c r="K237" s="831"/>
      <c r="L237" s="835"/>
      <c r="M237" s="272"/>
      <c r="N237" s="175"/>
    </row>
    <row r="238" spans="1:16" ht="16.5" customHeight="1">
      <c r="A238" s="175"/>
      <c r="B238" s="271"/>
      <c r="C238" s="825"/>
      <c r="D238" s="830"/>
      <c r="E238" s="817"/>
      <c r="F238" s="817"/>
      <c r="G238" s="831"/>
      <c r="H238" s="830"/>
      <c r="I238" s="817"/>
      <c r="J238" s="817"/>
      <c r="K238" s="831"/>
      <c r="L238" s="835"/>
      <c r="M238" s="273"/>
      <c r="N238" s="175"/>
    </row>
    <row r="239" spans="1:16" ht="16.5" customHeight="1">
      <c r="A239" s="175"/>
      <c r="B239" s="271"/>
      <c r="C239" s="825"/>
      <c r="D239" s="830"/>
      <c r="E239" s="817"/>
      <c r="F239" s="817"/>
      <c r="G239" s="831"/>
      <c r="H239" s="830"/>
      <c r="I239" s="817"/>
      <c r="J239" s="817"/>
      <c r="K239" s="831"/>
      <c r="L239" s="835"/>
      <c r="M239" s="273"/>
      <c r="N239" s="175"/>
    </row>
    <row r="240" spans="1:16" ht="16.5" customHeight="1">
      <c r="A240" s="175"/>
      <c r="B240" s="271"/>
      <c r="C240" s="825"/>
      <c r="D240" s="830"/>
      <c r="E240" s="817"/>
      <c r="F240" s="817"/>
      <c r="G240" s="831"/>
      <c r="H240" s="830"/>
      <c r="I240" s="817"/>
      <c r="J240" s="817"/>
      <c r="K240" s="831"/>
      <c r="L240" s="835"/>
      <c r="M240" s="273"/>
      <c r="N240" s="175"/>
    </row>
    <row r="241" spans="1:14" ht="16.5" customHeight="1">
      <c r="A241" s="175"/>
      <c r="B241" s="271"/>
      <c r="C241" s="825"/>
      <c r="D241" s="830"/>
      <c r="E241" s="817"/>
      <c r="F241" s="817"/>
      <c r="G241" s="831"/>
      <c r="H241" s="830"/>
      <c r="I241" s="817"/>
      <c r="J241" s="817"/>
      <c r="K241" s="831"/>
      <c r="L241" s="835"/>
      <c r="M241" s="273"/>
      <c r="N241" s="175"/>
    </row>
    <row r="242" spans="1:14" ht="16.5" customHeight="1">
      <c r="A242" s="175"/>
      <c r="B242" s="271"/>
      <c r="C242" s="825"/>
      <c r="D242" s="830"/>
      <c r="E242" s="817"/>
      <c r="F242" s="817"/>
      <c r="G242" s="831"/>
      <c r="H242" s="830"/>
      <c r="I242" s="817"/>
      <c r="J242" s="817"/>
      <c r="K242" s="831"/>
      <c r="L242" s="835"/>
      <c r="M242" s="273"/>
      <c r="N242" s="175"/>
    </row>
    <row r="243" spans="1:14" ht="16.5" customHeight="1">
      <c r="A243" s="175"/>
      <c r="B243" s="271"/>
      <c r="C243" s="825"/>
      <c r="D243" s="830"/>
      <c r="E243" s="817"/>
      <c r="F243" s="817"/>
      <c r="G243" s="831"/>
      <c r="H243" s="830"/>
      <c r="I243" s="817"/>
      <c r="J243" s="817"/>
      <c r="K243" s="831"/>
      <c r="L243" s="835"/>
      <c r="M243" s="273"/>
      <c r="N243" s="175"/>
    </row>
    <row r="244" spans="1:14" ht="16.5" customHeight="1">
      <c r="A244" s="175"/>
      <c r="B244" s="271"/>
      <c r="C244" s="825"/>
      <c r="D244" s="830"/>
      <c r="E244" s="817"/>
      <c r="F244" s="817"/>
      <c r="G244" s="831"/>
      <c r="H244" s="830"/>
      <c r="I244" s="817"/>
      <c r="J244" s="817"/>
      <c r="K244" s="831"/>
      <c r="L244" s="835"/>
      <c r="M244" s="273"/>
      <c r="N244" s="175"/>
    </row>
    <row r="245" spans="1:14">
      <c r="A245" s="175"/>
      <c r="B245" s="271"/>
      <c r="C245" s="825"/>
      <c r="D245" s="830"/>
      <c r="E245" s="817"/>
      <c r="F245" s="817"/>
      <c r="G245" s="831"/>
      <c r="H245" s="830"/>
      <c r="I245" s="817"/>
      <c r="J245" s="817"/>
      <c r="K245" s="831"/>
      <c r="L245" s="835"/>
      <c r="M245" s="273"/>
      <c r="N245" s="175"/>
    </row>
    <row r="246" spans="1:14" ht="16.5" customHeight="1">
      <c r="A246" s="175"/>
      <c r="B246" s="271"/>
      <c r="C246" s="825"/>
      <c r="D246" s="830"/>
      <c r="E246" s="817"/>
      <c r="F246" s="817"/>
      <c r="G246" s="831"/>
      <c r="H246" s="830"/>
      <c r="I246" s="817"/>
      <c r="J246" s="817"/>
      <c r="K246" s="831"/>
      <c r="L246" s="835"/>
      <c r="M246" s="273"/>
      <c r="N246" s="175"/>
    </row>
    <row r="247" spans="1:14" ht="16.5" customHeight="1">
      <c r="A247" s="175"/>
      <c r="B247" s="271"/>
      <c r="C247" s="825"/>
      <c r="D247" s="830"/>
      <c r="E247" s="817"/>
      <c r="F247" s="817"/>
      <c r="G247" s="831"/>
      <c r="H247" s="830"/>
      <c r="I247" s="817"/>
      <c r="J247" s="817"/>
      <c r="K247" s="831"/>
      <c r="L247" s="835"/>
      <c r="M247" s="273"/>
      <c r="N247" s="175"/>
    </row>
    <row r="248" spans="1:14" ht="16.5" customHeight="1">
      <c r="A248" s="175"/>
      <c r="B248" s="275"/>
      <c r="C248" s="825"/>
      <c r="D248" s="830"/>
      <c r="E248" s="817"/>
      <c r="F248" s="817"/>
      <c r="G248" s="831"/>
      <c r="H248" s="830"/>
      <c r="I248" s="817"/>
      <c r="J248" s="817"/>
      <c r="K248" s="831"/>
      <c r="L248" s="835"/>
      <c r="M248" s="276"/>
      <c r="N248" s="175"/>
    </row>
    <row r="249" spans="1:14" ht="16.5" customHeight="1">
      <c r="A249" s="175"/>
      <c r="B249" s="271"/>
      <c r="C249" s="825"/>
      <c r="D249" s="837"/>
      <c r="E249" s="838"/>
      <c r="F249" s="838"/>
      <c r="G249" s="839"/>
      <c r="H249" s="837"/>
      <c r="I249" s="838"/>
      <c r="J249" s="838"/>
      <c r="K249" s="839"/>
      <c r="L249" s="840"/>
      <c r="M249" s="272"/>
      <c r="N249" s="175"/>
    </row>
    <row r="250" spans="1:14" ht="16.5" customHeight="1">
      <c r="A250" s="175"/>
      <c r="B250" s="271"/>
      <c r="C250" s="825" t="s">
        <v>206</v>
      </c>
      <c r="D250" s="827"/>
      <c r="E250" s="828"/>
      <c r="F250" s="828"/>
      <c r="G250" s="829"/>
      <c r="H250" s="827"/>
      <c r="I250" s="828"/>
      <c r="J250" s="828"/>
      <c r="K250" s="829"/>
      <c r="L250" s="834"/>
      <c r="M250" s="272"/>
      <c r="N250" s="175"/>
    </row>
    <row r="251" spans="1:14" ht="16.5" customHeight="1">
      <c r="A251" s="175"/>
      <c r="B251" s="271"/>
      <c r="C251" s="825"/>
      <c r="D251" s="830"/>
      <c r="E251" s="817"/>
      <c r="F251" s="817"/>
      <c r="G251" s="831"/>
      <c r="H251" s="830"/>
      <c r="I251" s="817"/>
      <c r="J251" s="817"/>
      <c r="K251" s="831"/>
      <c r="L251" s="835"/>
      <c r="M251" s="272"/>
      <c r="N251" s="175"/>
    </row>
    <row r="252" spans="1:14" ht="16.5" customHeight="1">
      <c r="A252" s="175"/>
      <c r="B252" s="271"/>
      <c r="C252" s="825"/>
      <c r="D252" s="830"/>
      <c r="E252" s="817"/>
      <c r="F252" s="817"/>
      <c r="G252" s="831"/>
      <c r="H252" s="830"/>
      <c r="I252" s="817"/>
      <c r="J252" s="817"/>
      <c r="K252" s="831"/>
      <c r="L252" s="835"/>
      <c r="M252" s="272"/>
      <c r="N252" s="175"/>
    </row>
    <row r="253" spans="1:14" ht="16.5" customHeight="1">
      <c r="A253" s="175"/>
      <c r="B253" s="271"/>
      <c r="C253" s="825"/>
      <c r="D253" s="830"/>
      <c r="E253" s="817"/>
      <c r="F253" s="817"/>
      <c r="G253" s="831"/>
      <c r="H253" s="830"/>
      <c r="I253" s="817"/>
      <c r="J253" s="817"/>
      <c r="K253" s="831"/>
      <c r="L253" s="835"/>
      <c r="M253" s="273"/>
      <c r="N253" s="175"/>
    </row>
    <row r="254" spans="1:14" ht="16.5" customHeight="1">
      <c r="A254" s="175"/>
      <c r="B254" s="271"/>
      <c r="C254" s="825"/>
      <c r="D254" s="830"/>
      <c r="E254" s="817"/>
      <c r="F254" s="817"/>
      <c r="G254" s="831"/>
      <c r="H254" s="830"/>
      <c r="I254" s="817"/>
      <c r="J254" s="817"/>
      <c r="K254" s="831"/>
      <c r="L254" s="835"/>
      <c r="M254" s="273"/>
      <c r="N254" s="175"/>
    </row>
    <row r="255" spans="1:14" ht="16.5" customHeight="1">
      <c r="A255" s="175"/>
      <c r="B255" s="271"/>
      <c r="C255" s="825"/>
      <c r="D255" s="830"/>
      <c r="E255" s="817"/>
      <c r="F255" s="817"/>
      <c r="G255" s="831"/>
      <c r="H255" s="830"/>
      <c r="I255" s="817"/>
      <c r="J255" s="817"/>
      <c r="K255" s="831"/>
      <c r="L255" s="835"/>
      <c r="M255" s="273"/>
      <c r="N255" s="175"/>
    </row>
    <row r="256" spans="1:14" ht="16.5" customHeight="1">
      <c r="A256" s="175"/>
      <c r="B256" s="271"/>
      <c r="C256" s="825"/>
      <c r="D256" s="830"/>
      <c r="E256" s="817"/>
      <c r="F256" s="817"/>
      <c r="G256" s="831"/>
      <c r="H256" s="830"/>
      <c r="I256" s="817"/>
      <c r="J256" s="817"/>
      <c r="K256" s="831"/>
      <c r="L256" s="835"/>
      <c r="M256" s="273"/>
      <c r="N256" s="175"/>
    </row>
    <row r="257" spans="1:14" ht="16.5" customHeight="1">
      <c r="A257" s="175"/>
      <c r="B257" s="271"/>
      <c r="C257" s="825"/>
      <c r="D257" s="830"/>
      <c r="E257" s="817"/>
      <c r="F257" s="817"/>
      <c r="G257" s="831"/>
      <c r="H257" s="830"/>
      <c r="I257" s="817"/>
      <c r="J257" s="817"/>
      <c r="K257" s="831"/>
      <c r="L257" s="835"/>
      <c r="M257" s="273"/>
      <c r="N257" s="175"/>
    </row>
    <row r="258" spans="1:14" ht="16.5" customHeight="1">
      <c r="A258" s="175"/>
      <c r="B258" s="271"/>
      <c r="C258" s="825"/>
      <c r="D258" s="830"/>
      <c r="E258" s="817"/>
      <c r="F258" s="817"/>
      <c r="G258" s="831"/>
      <c r="H258" s="830"/>
      <c r="I258" s="817"/>
      <c r="J258" s="817"/>
      <c r="K258" s="831"/>
      <c r="L258" s="835"/>
      <c r="M258" s="273"/>
      <c r="N258" s="175"/>
    </row>
    <row r="259" spans="1:14" ht="16.5" customHeight="1">
      <c r="A259" s="175"/>
      <c r="B259" s="271"/>
      <c r="C259" s="825"/>
      <c r="D259" s="830"/>
      <c r="E259" s="817"/>
      <c r="F259" s="817"/>
      <c r="G259" s="831"/>
      <c r="H259" s="830"/>
      <c r="I259" s="817"/>
      <c r="J259" s="817"/>
      <c r="K259" s="831"/>
      <c r="L259" s="835"/>
      <c r="M259" s="273"/>
      <c r="N259" s="175"/>
    </row>
    <row r="260" spans="1:14">
      <c r="A260" s="175"/>
      <c r="B260" s="271"/>
      <c r="C260" s="825"/>
      <c r="D260" s="830"/>
      <c r="E260" s="817"/>
      <c r="F260" s="817"/>
      <c r="G260" s="831"/>
      <c r="H260" s="830"/>
      <c r="I260" s="817"/>
      <c r="J260" s="817"/>
      <c r="K260" s="831"/>
      <c r="L260" s="835"/>
      <c r="M260" s="273"/>
      <c r="N260" s="175"/>
    </row>
    <row r="261" spans="1:14" ht="16.5" customHeight="1">
      <c r="A261" s="175"/>
      <c r="B261" s="271"/>
      <c r="C261" s="825"/>
      <c r="D261" s="830"/>
      <c r="E261" s="817"/>
      <c r="F261" s="817"/>
      <c r="G261" s="831"/>
      <c r="H261" s="830"/>
      <c r="I261" s="817"/>
      <c r="J261" s="817"/>
      <c r="K261" s="831"/>
      <c r="L261" s="835"/>
      <c r="M261" s="273"/>
      <c r="N261" s="175"/>
    </row>
    <row r="262" spans="1:14" ht="16.5" customHeight="1">
      <c r="A262" s="175"/>
      <c r="B262" s="271"/>
      <c r="C262" s="825"/>
      <c r="D262" s="830"/>
      <c r="E262" s="817"/>
      <c r="F262" s="817"/>
      <c r="G262" s="831"/>
      <c r="H262" s="830"/>
      <c r="I262" s="817"/>
      <c r="J262" s="817"/>
      <c r="K262" s="831"/>
      <c r="L262" s="835"/>
      <c r="M262" s="273"/>
      <c r="N262" s="175"/>
    </row>
    <row r="263" spans="1:14" ht="16.5" customHeight="1">
      <c r="A263" s="175"/>
      <c r="B263" s="275"/>
      <c r="C263" s="825"/>
      <c r="D263" s="830"/>
      <c r="E263" s="817"/>
      <c r="F263" s="817"/>
      <c r="G263" s="831"/>
      <c r="H263" s="830"/>
      <c r="I263" s="817"/>
      <c r="J263" s="817"/>
      <c r="K263" s="831"/>
      <c r="L263" s="835"/>
      <c r="M263" s="276"/>
      <c r="N263" s="175"/>
    </row>
    <row r="264" spans="1:14" ht="16.5" customHeight="1">
      <c r="A264" s="175"/>
      <c r="B264" s="271"/>
      <c r="C264" s="825"/>
      <c r="D264" s="837"/>
      <c r="E264" s="838"/>
      <c r="F264" s="838"/>
      <c r="G264" s="839"/>
      <c r="H264" s="837"/>
      <c r="I264" s="838"/>
      <c r="J264" s="838"/>
      <c r="K264" s="839"/>
      <c r="L264" s="840"/>
      <c r="M264" s="272"/>
      <c r="N264" s="175"/>
    </row>
    <row r="265" spans="1:14" ht="16.5" customHeight="1">
      <c r="A265" s="175"/>
      <c r="B265" s="271"/>
      <c r="C265" s="825" t="s">
        <v>243</v>
      </c>
      <c r="D265" s="827"/>
      <c r="E265" s="828"/>
      <c r="F265" s="828"/>
      <c r="G265" s="829"/>
      <c r="H265" s="827"/>
      <c r="I265" s="828"/>
      <c r="J265" s="828"/>
      <c r="K265" s="829"/>
      <c r="L265" s="834"/>
      <c r="M265" s="272"/>
      <c r="N265" s="175"/>
    </row>
    <row r="266" spans="1:14" ht="16.5" customHeight="1">
      <c r="A266" s="175"/>
      <c r="B266" s="271"/>
      <c r="C266" s="825"/>
      <c r="D266" s="830"/>
      <c r="E266" s="817"/>
      <c r="F266" s="817"/>
      <c r="G266" s="831"/>
      <c r="H266" s="830"/>
      <c r="I266" s="817"/>
      <c r="J266" s="817"/>
      <c r="K266" s="831"/>
      <c r="L266" s="835"/>
      <c r="M266" s="272"/>
      <c r="N266" s="175"/>
    </row>
    <row r="267" spans="1:14" ht="16.5" customHeight="1">
      <c r="A267" s="175"/>
      <c r="B267" s="271"/>
      <c r="C267" s="825"/>
      <c r="D267" s="830"/>
      <c r="E267" s="817"/>
      <c r="F267" s="817"/>
      <c r="G267" s="831"/>
      <c r="H267" s="830"/>
      <c r="I267" s="817"/>
      <c r="J267" s="817"/>
      <c r="K267" s="831"/>
      <c r="L267" s="835"/>
      <c r="M267" s="272"/>
      <c r="N267" s="175"/>
    </row>
    <row r="268" spans="1:14" ht="16.5" customHeight="1">
      <c r="A268" s="175"/>
      <c r="B268" s="271"/>
      <c r="C268" s="825"/>
      <c r="D268" s="830"/>
      <c r="E268" s="817"/>
      <c r="F268" s="817"/>
      <c r="G268" s="831"/>
      <c r="H268" s="830"/>
      <c r="I268" s="817"/>
      <c r="J268" s="817"/>
      <c r="K268" s="831"/>
      <c r="L268" s="835"/>
      <c r="M268" s="273"/>
      <c r="N268" s="175"/>
    </row>
    <row r="269" spans="1:14" ht="16.5" customHeight="1">
      <c r="A269" s="175"/>
      <c r="B269" s="271"/>
      <c r="C269" s="825"/>
      <c r="D269" s="830"/>
      <c r="E269" s="817"/>
      <c r="F269" s="817"/>
      <c r="G269" s="831"/>
      <c r="H269" s="830"/>
      <c r="I269" s="817"/>
      <c r="J269" s="817"/>
      <c r="K269" s="831"/>
      <c r="L269" s="835"/>
      <c r="M269" s="273"/>
      <c r="N269" s="175"/>
    </row>
    <row r="270" spans="1:14" ht="16.5" customHeight="1">
      <c r="A270" s="175"/>
      <c r="B270" s="271"/>
      <c r="C270" s="825"/>
      <c r="D270" s="830"/>
      <c r="E270" s="817"/>
      <c r="F270" s="817"/>
      <c r="G270" s="831"/>
      <c r="H270" s="830"/>
      <c r="I270" s="817"/>
      <c r="J270" s="817"/>
      <c r="K270" s="831"/>
      <c r="L270" s="835"/>
      <c r="M270" s="273"/>
      <c r="N270" s="175"/>
    </row>
    <row r="271" spans="1:14" ht="16.5" customHeight="1">
      <c r="A271" s="175"/>
      <c r="B271" s="271"/>
      <c r="C271" s="825"/>
      <c r="D271" s="830"/>
      <c r="E271" s="817"/>
      <c r="F271" s="817"/>
      <c r="G271" s="831"/>
      <c r="H271" s="830"/>
      <c r="I271" s="817"/>
      <c r="J271" s="817"/>
      <c r="K271" s="831"/>
      <c r="L271" s="835"/>
      <c r="M271" s="273"/>
      <c r="N271" s="175"/>
    </row>
    <row r="272" spans="1:14" ht="16.5" customHeight="1">
      <c r="A272" s="175"/>
      <c r="B272" s="271"/>
      <c r="C272" s="825"/>
      <c r="D272" s="830"/>
      <c r="E272" s="817"/>
      <c r="F272" s="817"/>
      <c r="G272" s="831"/>
      <c r="H272" s="830"/>
      <c r="I272" s="817"/>
      <c r="J272" s="817"/>
      <c r="K272" s="831"/>
      <c r="L272" s="835"/>
      <c r="M272" s="273"/>
      <c r="N272" s="175"/>
    </row>
    <row r="273" spans="1:14" ht="16.5" customHeight="1">
      <c r="A273" s="175"/>
      <c r="B273" s="271"/>
      <c r="C273" s="825"/>
      <c r="D273" s="830"/>
      <c r="E273" s="817"/>
      <c r="F273" s="817"/>
      <c r="G273" s="831"/>
      <c r="H273" s="830"/>
      <c r="I273" s="817"/>
      <c r="J273" s="817"/>
      <c r="K273" s="831"/>
      <c r="L273" s="835"/>
      <c r="M273" s="273"/>
      <c r="N273" s="175"/>
    </row>
    <row r="274" spans="1:14" ht="16.5" customHeight="1">
      <c r="A274" s="175"/>
      <c r="B274" s="271"/>
      <c r="C274" s="825"/>
      <c r="D274" s="830"/>
      <c r="E274" s="817"/>
      <c r="F274" s="817"/>
      <c r="G274" s="831"/>
      <c r="H274" s="830"/>
      <c r="I274" s="817"/>
      <c r="J274" s="817"/>
      <c r="K274" s="831"/>
      <c r="L274" s="835"/>
      <c r="M274" s="273"/>
      <c r="N274" s="175"/>
    </row>
    <row r="275" spans="1:14">
      <c r="A275" s="175"/>
      <c r="B275" s="271"/>
      <c r="C275" s="825"/>
      <c r="D275" s="830"/>
      <c r="E275" s="817"/>
      <c r="F275" s="817"/>
      <c r="G275" s="831"/>
      <c r="H275" s="830"/>
      <c r="I275" s="817"/>
      <c r="J275" s="817"/>
      <c r="K275" s="831"/>
      <c r="L275" s="835"/>
      <c r="M275" s="273"/>
      <c r="N275" s="175"/>
    </row>
    <row r="276" spans="1:14" ht="16.5" customHeight="1">
      <c r="A276" s="175"/>
      <c r="B276" s="271"/>
      <c r="C276" s="825"/>
      <c r="D276" s="830"/>
      <c r="E276" s="817"/>
      <c r="F276" s="817"/>
      <c r="G276" s="831"/>
      <c r="H276" s="830"/>
      <c r="I276" s="817"/>
      <c r="J276" s="817"/>
      <c r="K276" s="831"/>
      <c r="L276" s="835"/>
      <c r="M276" s="273"/>
      <c r="N276" s="175"/>
    </row>
    <row r="277" spans="1:14" ht="16.5" customHeight="1">
      <c r="A277" s="175"/>
      <c r="B277" s="271"/>
      <c r="C277" s="825"/>
      <c r="D277" s="830"/>
      <c r="E277" s="817"/>
      <c r="F277" s="817"/>
      <c r="G277" s="831"/>
      <c r="H277" s="830"/>
      <c r="I277" s="817"/>
      <c r="J277" s="817"/>
      <c r="K277" s="831"/>
      <c r="L277" s="835"/>
      <c r="M277" s="273"/>
      <c r="N277" s="175"/>
    </row>
    <row r="278" spans="1:14" ht="16.5" customHeight="1">
      <c r="A278" s="175"/>
      <c r="B278" s="275"/>
      <c r="C278" s="825"/>
      <c r="D278" s="830"/>
      <c r="E278" s="817"/>
      <c r="F278" s="817"/>
      <c r="G278" s="831"/>
      <c r="H278" s="830"/>
      <c r="I278" s="817"/>
      <c r="J278" s="817"/>
      <c r="K278" s="831"/>
      <c r="L278" s="835"/>
      <c r="M278" s="276"/>
      <c r="N278" s="175"/>
    </row>
    <row r="279" spans="1:14" ht="16.5" customHeight="1">
      <c r="A279" s="175"/>
      <c r="B279" s="271"/>
      <c r="C279" s="825"/>
      <c r="D279" s="837"/>
      <c r="E279" s="838"/>
      <c r="F279" s="838"/>
      <c r="G279" s="839"/>
      <c r="H279" s="837"/>
      <c r="I279" s="838"/>
      <c r="J279" s="838"/>
      <c r="K279" s="839"/>
      <c r="L279" s="840"/>
      <c r="M279" s="272"/>
      <c r="N279" s="175"/>
    </row>
    <row r="280" spans="1:14" ht="16.5" customHeight="1">
      <c r="A280" s="175"/>
      <c r="B280" s="271"/>
      <c r="C280" s="825" t="s">
        <v>428</v>
      </c>
      <c r="D280" s="827"/>
      <c r="E280" s="828"/>
      <c r="F280" s="828"/>
      <c r="G280" s="829"/>
      <c r="H280" s="827"/>
      <c r="I280" s="828"/>
      <c r="J280" s="828"/>
      <c r="K280" s="829"/>
      <c r="L280" s="834"/>
      <c r="M280" s="272"/>
      <c r="N280" s="175"/>
    </row>
    <row r="281" spans="1:14" ht="16.5" customHeight="1">
      <c r="A281" s="175"/>
      <c r="B281" s="271"/>
      <c r="C281" s="825"/>
      <c r="D281" s="830"/>
      <c r="E281" s="817"/>
      <c r="F281" s="817"/>
      <c r="G281" s="831"/>
      <c r="H281" s="830"/>
      <c r="I281" s="817"/>
      <c r="J281" s="817"/>
      <c r="K281" s="831"/>
      <c r="L281" s="835"/>
      <c r="M281" s="272"/>
      <c r="N281" s="175"/>
    </row>
    <row r="282" spans="1:14" ht="16.5" customHeight="1">
      <c r="A282" s="175"/>
      <c r="B282" s="271"/>
      <c r="C282" s="825"/>
      <c r="D282" s="830"/>
      <c r="E282" s="817"/>
      <c r="F282" s="817"/>
      <c r="G282" s="831"/>
      <c r="H282" s="830"/>
      <c r="I282" s="817"/>
      <c r="J282" s="817"/>
      <c r="K282" s="831"/>
      <c r="L282" s="835"/>
      <c r="M282" s="272"/>
      <c r="N282" s="175"/>
    </row>
    <row r="283" spans="1:14" ht="16.5" customHeight="1">
      <c r="A283" s="175"/>
      <c r="B283" s="271"/>
      <c r="C283" s="825"/>
      <c r="D283" s="830"/>
      <c r="E283" s="817"/>
      <c r="F283" s="817"/>
      <c r="G283" s="831"/>
      <c r="H283" s="830"/>
      <c r="I283" s="817"/>
      <c r="J283" s="817"/>
      <c r="K283" s="831"/>
      <c r="L283" s="835"/>
      <c r="M283" s="273"/>
      <c r="N283" s="175"/>
    </row>
    <row r="284" spans="1:14" ht="16.5" customHeight="1">
      <c r="A284" s="175"/>
      <c r="B284" s="271"/>
      <c r="C284" s="825"/>
      <c r="D284" s="830"/>
      <c r="E284" s="817"/>
      <c r="F284" s="817"/>
      <c r="G284" s="831"/>
      <c r="H284" s="830"/>
      <c r="I284" s="817"/>
      <c r="J284" s="817"/>
      <c r="K284" s="831"/>
      <c r="L284" s="835"/>
      <c r="M284" s="273"/>
      <c r="N284" s="175"/>
    </row>
    <row r="285" spans="1:14" ht="16.5" customHeight="1">
      <c r="A285" s="175"/>
      <c r="B285" s="271"/>
      <c r="C285" s="825"/>
      <c r="D285" s="830"/>
      <c r="E285" s="817"/>
      <c r="F285" s="817"/>
      <c r="G285" s="831"/>
      <c r="H285" s="830"/>
      <c r="I285" s="817"/>
      <c r="J285" s="817"/>
      <c r="K285" s="831"/>
      <c r="L285" s="835"/>
      <c r="M285" s="273"/>
      <c r="N285" s="175"/>
    </row>
    <row r="286" spans="1:14" ht="16.5" customHeight="1">
      <c r="A286" s="175"/>
      <c r="B286" s="271"/>
      <c r="C286" s="825"/>
      <c r="D286" s="830"/>
      <c r="E286" s="817"/>
      <c r="F286" s="817"/>
      <c r="G286" s="831"/>
      <c r="H286" s="830"/>
      <c r="I286" s="817"/>
      <c r="J286" s="817"/>
      <c r="K286" s="831"/>
      <c r="L286" s="835"/>
      <c r="M286" s="273"/>
      <c r="N286" s="175"/>
    </row>
    <row r="287" spans="1:14" ht="16.5" customHeight="1">
      <c r="A287" s="175"/>
      <c r="B287" s="271"/>
      <c r="C287" s="825"/>
      <c r="D287" s="830"/>
      <c r="E287" s="817"/>
      <c r="F287" s="817"/>
      <c r="G287" s="831"/>
      <c r="H287" s="830"/>
      <c r="I287" s="817"/>
      <c r="J287" s="817"/>
      <c r="K287" s="831"/>
      <c r="L287" s="835"/>
      <c r="M287" s="273"/>
      <c r="N287" s="175"/>
    </row>
    <row r="288" spans="1:14" ht="16.5" customHeight="1">
      <c r="A288" s="175"/>
      <c r="B288" s="271"/>
      <c r="C288" s="825"/>
      <c r="D288" s="830"/>
      <c r="E288" s="817"/>
      <c r="F288" s="817"/>
      <c r="G288" s="831"/>
      <c r="H288" s="830"/>
      <c r="I288" s="817"/>
      <c r="J288" s="817"/>
      <c r="K288" s="831"/>
      <c r="L288" s="835"/>
      <c r="M288" s="273"/>
      <c r="N288" s="175"/>
    </row>
    <row r="289" spans="1:14" ht="16.5" customHeight="1">
      <c r="A289" s="175"/>
      <c r="B289" s="271"/>
      <c r="C289" s="825"/>
      <c r="D289" s="830"/>
      <c r="E289" s="817"/>
      <c r="F289" s="817"/>
      <c r="G289" s="831"/>
      <c r="H289" s="830"/>
      <c r="I289" s="817"/>
      <c r="J289" s="817"/>
      <c r="K289" s="831"/>
      <c r="L289" s="835"/>
      <c r="M289" s="273"/>
      <c r="N289" s="175"/>
    </row>
    <row r="290" spans="1:14">
      <c r="A290" s="175"/>
      <c r="B290" s="271"/>
      <c r="C290" s="825"/>
      <c r="D290" s="830"/>
      <c r="E290" s="817"/>
      <c r="F290" s="817"/>
      <c r="G290" s="831"/>
      <c r="H290" s="830"/>
      <c r="I290" s="817"/>
      <c r="J290" s="817"/>
      <c r="K290" s="831"/>
      <c r="L290" s="835"/>
      <c r="M290" s="273"/>
      <c r="N290" s="175"/>
    </row>
    <row r="291" spans="1:14" ht="16.5" customHeight="1">
      <c r="A291" s="175"/>
      <c r="B291" s="271"/>
      <c r="C291" s="825"/>
      <c r="D291" s="830"/>
      <c r="E291" s="817"/>
      <c r="F291" s="817"/>
      <c r="G291" s="831"/>
      <c r="H291" s="830"/>
      <c r="I291" s="817"/>
      <c r="J291" s="817"/>
      <c r="K291" s="831"/>
      <c r="L291" s="835"/>
      <c r="M291" s="273"/>
      <c r="N291" s="175"/>
    </row>
    <row r="292" spans="1:14" ht="16.5" customHeight="1">
      <c r="A292" s="175"/>
      <c r="B292" s="271"/>
      <c r="C292" s="825"/>
      <c r="D292" s="830"/>
      <c r="E292" s="817"/>
      <c r="F292" s="817"/>
      <c r="G292" s="831"/>
      <c r="H292" s="830"/>
      <c r="I292" s="817"/>
      <c r="J292" s="817"/>
      <c r="K292" s="831"/>
      <c r="L292" s="835"/>
      <c r="M292" s="273"/>
      <c r="N292" s="175"/>
    </row>
    <row r="293" spans="1:14" ht="16.5" customHeight="1">
      <c r="A293" s="175"/>
      <c r="B293" s="275"/>
      <c r="C293" s="825"/>
      <c r="D293" s="830"/>
      <c r="E293" s="817"/>
      <c r="F293" s="817"/>
      <c r="G293" s="831"/>
      <c r="H293" s="830"/>
      <c r="I293" s="817"/>
      <c r="J293" s="817"/>
      <c r="K293" s="831"/>
      <c r="L293" s="835"/>
      <c r="M293" s="276"/>
      <c r="N293" s="175"/>
    </row>
    <row r="294" spans="1:14" ht="16.5" customHeight="1" thickBot="1">
      <c r="A294" s="175"/>
      <c r="B294" s="271"/>
      <c r="C294" s="826"/>
      <c r="D294" s="832"/>
      <c r="E294" s="820"/>
      <c r="F294" s="820"/>
      <c r="G294" s="833"/>
      <c r="H294" s="832"/>
      <c r="I294" s="820"/>
      <c r="J294" s="820"/>
      <c r="K294" s="833"/>
      <c r="L294" s="836"/>
      <c r="M294" s="272"/>
      <c r="N294" s="175"/>
    </row>
    <row r="295" spans="1:14" ht="16.5" customHeight="1" thickBot="1">
      <c r="A295" s="175"/>
      <c r="B295" s="277"/>
      <c r="C295" s="278"/>
      <c r="D295" s="278"/>
      <c r="E295" s="278"/>
      <c r="F295" s="278"/>
      <c r="G295" s="278"/>
      <c r="H295" s="278"/>
      <c r="I295" s="278"/>
      <c r="J295" s="278"/>
      <c r="K295" s="278"/>
      <c r="L295" s="278"/>
      <c r="M295" s="279"/>
      <c r="N295" s="175"/>
    </row>
    <row r="296" spans="1:14" ht="16.5" customHeight="1">
      <c r="A296" s="175"/>
      <c r="B296" s="208"/>
      <c r="C296" s="208"/>
      <c r="D296" s="208"/>
      <c r="E296" s="208"/>
      <c r="F296" s="208"/>
      <c r="G296" s="208"/>
      <c r="H296" s="208"/>
      <c r="I296" s="208"/>
      <c r="J296" s="208"/>
      <c r="K296" s="208"/>
      <c r="L296" s="208"/>
      <c r="M296" s="208"/>
      <c r="N296" s="175"/>
    </row>
    <row r="297" spans="1:14" ht="16.5" customHeight="1" thickBot="1">
      <c r="A297" s="175"/>
      <c r="B297" s="175"/>
      <c r="C297" s="175"/>
      <c r="D297" s="175"/>
      <c r="E297" s="175"/>
      <c r="F297" s="175"/>
      <c r="G297" s="175"/>
      <c r="H297" s="175"/>
      <c r="I297" s="175"/>
      <c r="J297" s="175"/>
      <c r="K297" s="175"/>
      <c r="L297" s="175"/>
      <c r="M297" s="175"/>
      <c r="N297" s="175"/>
    </row>
    <row r="298" spans="1:14" ht="16.5" customHeight="1" thickBot="1">
      <c r="A298" s="175"/>
      <c r="B298" s="177"/>
      <c r="C298" s="178"/>
      <c r="D298" s="178"/>
      <c r="E298" s="178"/>
      <c r="F298" s="178"/>
      <c r="G298" s="178"/>
      <c r="H298" s="178"/>
      <c r="I298" s="178"/>
      <c r="J298" s="178"/>
      <c r="K298" s="178"/>
      <c r="L298" s="178"/>
      <c r="M298" s="179"/>
      <c r="N298" s="175"/>
    </row>
    <row r="299" spans="1:14" ht="16.5" customHeight="1">
      <c r="A299" s="175"/>
      <c r="B299" s="180"/>
      <c r="C299" s="211"/>
      <c r="D299" s="212"/>
      <c r="E299" s="657" t="s">
        <v>226</v>
      </c>
      <c r="F299" s="822"/>
      <c r="G299" s="658"/>
      <c r="H299" s="658"/>
      <c r="I299" s="658"/>
      <c r="J299" s="659"/>
      <c r="K299" s="212"/>
      <c r="L299" s="213"/>
      <c r="M299" s="214"/>
      <c r="N299" s="175"/>
    </row>
    <row r="300" spans="1:14" ht="16.5" customHeight="1">
      <c r="A300" s="175"/>
      <c r="B300" s="180"/>
      <c r="C300" s="215"/>
      <c r="D300" s="257"/>
      <c r="E300" s="660"/>
      <c r="F300" s="661"/>
      <c r="G300" s="661"/>
      <c r="H300" s="661"/>
      <c r="I300" s="661"/>
      <c r="J300" s="662"/>
      <c r="K300" s="188"/>
      <c r="L300" s="214"/>
      <c r="M300" s="214"/>
      <c r="N300" s="175"/>
    </row>
    <row r="301" spans="1:14" ht="16.5" customHeight="1">
      <c r="A301" s="175"/>
      <c r="B301" s="180"/>
      <c r="C301" s="215"/>
      <c r="D301" s="257"/>
      <c r="E301" s="660"/>
      <c r="F301" s="661"/>
      <c r="G301" s="661"/>
      <c r="H301" s="661"/>
      <c r="I301" s="661"/>
      <c r="J301" s="662"/>
      <c r="K301" s="188"/>
      <c r="L301" s="214"/>
      <c r="M301" s="214"/>
      <c r="N301" s="175"/>
    </row>
    <row r="302" spans="1:14" ht="16.5" customHeight="1" thickBot="1">
      <c r="A302" s="175"/>
      <c r="B302" s="180"/>
      <c r="C302" s="216"/>
      <c r="D302" s="217"/>
      <c r="E302" s="663"/>
      <c r="F302" s="664"/>
      <c r="G302" s="664"/>
      <c r="H302" s="664"/>
      <c r="I302" s="664"/>
      <c r="J302" s="665"/>
      <c r="K302" s="217"/>
      <c r="L302" s="218"/>
      <c r="M302" s="214"/>
      <c r="N302" s="175"/>
    </row>
    <row r="303" spans="1:14" ht="16.5" customHeight="1">
      <c r="A303" s="175"/>
      <c r="B303" s="180"/>
      <c r="C303" s="258"/>
      <c r="D303" s="188"/>
      <c r="E303" s="259"/>
      <c r="F303" s="824" t="s">
        <v>225</v>
      </c>
      <c r="G303" s="824"/>
      <c r="H303" s="823" t="str">
        <f>H7</f>
        <v>LB11323</v>
      </c>
      <c r="I303" s="823"/>
      <c r="J303" s="259"/>
      <c r="K303" s="188"/>
      <c r="L303" s="188"/>
      <c r="M303" s="214"/>
      <c r="N303" s="175"/>
    </row>
    <row r="304" spans="1:14" ht="16.5" customHeight="1">
      <c r="A304" s="175"/>
      <c r="B304" s="180"/>
      <c r="C304" s="666"/>
      <c r="D304" s="666"/>
      <c r="E304" s="666"/>
      <c r="F304" s="666"/>
      <c r="G304" s="666"/>
      <c r="H304" s="666"/>
      <c r="I304" s="666"/>
      <c r="J304" s="666"/>
      <c r="K304" s="666"/>
      <c r="L304" s="666"/>
      <c r="M304" s="667"/>
      <c r="N304" s="175"/>
    </row>
    <row r="305" spans="1:16" ht="16.5" customHeight="1" thickBot="1">
      <c r="A305" s="175"/>
      <c r="B305" s="275"/>
      <c r="C305" s="265"/>
      <c r="D305" s="265"/>
      <c r="E305" s="265"/>
      <c r="F305" s="267"/>
      <c r="G305" s="267"/>
      <c r="H305" s="267"/>
      <c r="I305" s="267"/>
      <c r="J305" s="265"/>
      <c r="K305" s="265"/>
      <c r="L305" s="265"/>
      <c r="M305" s="276"/>
      <c r="N305" s="175"/>
    </row>
    <row r="306" spans="1:16" ht="16.5" customHeight="1">
      <c r="A306" s="175"/>
      <c r="B306" s="275"/>
      <c r="C306" s="893" t="s">
        <v>512</v>
      </c>
      <c r="D306" s="894"/>
      <c r="E306" s="894"/>
      <c r="F306" s="894"/>
      <c r="G306" s="894"/>
      <c r="H306" s="894"/>
      <c r="I306" s="894"/>
      <c r="J306" s="894"/>
      <c r="K306" s="894"/>
      <c r="L306" s="895"/>
      <c r="M306" s="276"/>
      <c r="N306" s="175"/>
    </row>
    <row r="307" spans="1:16" ht="16.5" customHeight="1">
      <c r="A307" s="175"/>
      <c r="B307" s="275"/>
      <c r="C307" s="280"/>
      <c r="D307" s="896" t="s">
        <v>247</v>
      </c>
      <c r="E307" s="897"/>
      <c r="F307" s="897"/>
      <c r="G307" s="898"/>
      <c r="H307" s="896" t="s">
        <v>248</v>
      </c>
      <c r="I307" s="897"/>
      <c r="J307" s="897"/>
      <c r="K307" s="898"/>
      <c r="L307" s="294" t="s">
        <v>179</v>
      </c>
      <c r="M307" s="276"/>
      <c r="N307" s="175"/>
      <c r="P307" s="284" t="s">
        <v>439</v>
      </c>
    </row>
    <row r="308" spans="1:16" ht="16.5" customHeight="1">
      <c r="A308" s="175"/>
      <c r="B308" s="271"/>
      <c r="C308" s="825" t="s">
        <v>242</v>
      </c>
      <c r="D308" s="827"/>
      <c r="E308" s="828"/>
      <c r="F308" s="828"/>
      <c r="G308" s="829"/>
      <c r="H308" s="827"/>
      <c r="I308" s="828"/>
      <c r="J308" s="828"/>
      <c r="K308" s="829"/>
      <c r="L308" s="834"/>
      <c r="M308" s="272"/>
      <c r="N308" s="175"/>
      <c r="P308" s="316" t="s">
        <v>441</v>
      </c>
    </row>
    <row r="309" spans="1:16" ht="16.5" customHeight="1">
      <c r="A309" s="175"/>
      <c r="B309" s="271"/>
      <c r="C309" s="825"/>
      <c r="D309" s="830"/>
      <c r="E309" s="817"/>
      <c r="F309" s="817"/>
      <c r="G309" s="831"/>
      <c r="H309" s="830"/>
      <c r="I309" s="817"/>
      <c r="J309" s="817"/>
      <c r="K309" s="831"/>
      <c r="L309" s="835"/>
      <c r="M309" s="272"/>
      <c r="N309" s="175"/>
    </row>
    <row r="310" spans="1:16" ht="16.5" customHeight="1">
      <c r="A310" s="175"/>
      <c r="B310" s="271"/>
      <c r="C310" s="825"/>
      <c r="D310" s="830"/>
      <c r="E310" s="817"/>
      <c r="F310" s="817"/>
      <c r="G310" s="831"/>
      <c r="H310" s="830"/>
      <c r="I310" s="817"/>
      <c r="J310" s="817"/>
      <c r="K310" s="831"/>
      <c r="L310" s="835"/>
      <c r="M310" s="272"/>
      <c r="N310" s="175"/>
    </row>
    <row r="311" spans="1:16" ht="16.5" customHeight="1">
      <c r="A311" s="175"/>
      <c r="B311" s="271"/>
      <c r="C311" s="825"/>
      <c r="D311" s="830"/>
      <c r="E311" s="817"/>
      <c r="F311" s="817"/>
      <c r="G311" s="831"/>
      <c r="H311" s="830"/>
      <c r="I311" s="817"/>
      <c r="J311" s="817"/>
      <c r="K311" s="831"/>
      <c r="L311" s="835"/>
      <c r="M311" s="273"/>
      <c r="N311" s="175"/>
    </row>
    <row r="312" spans="1:16" ht="16.5" customHeight="1">
      <c r="A312" s="175"/>
      <c r="B312" s="271"/>
      <c r="C312" s="825"/>
      <c r="D312" s="830"/>
      <c r="E312" s="817"/>
      <c r="F312" s="817"/>
      <c r="G312" s="831"/>
      <c r="H312" s="830"/>
      <c r="I312" s="817"/>
      <c r="J312" s="817"/>
      <c r="K312" s="831"/>
      <c r="L312" s="835"/>
      <c r="M312" s="273"/>
      <c r="N312" s="175"/>
    </row>
    <row r="313" spans="1:16" ht="16.5" customHeight="1">
      <c r="A313" s="175"/>
      <c r="B313" s="271"/>
      <c r="C313" s="825"/>
      <c r="D313" s="830"/>
      <c r="E313" s="817"/>
      <c r="F313" s="817"/>
      <c r="G313" s="831"/>
      <c r="H313" s="830"/>
      <c r="I313" s="817"/>
      <c r="J313" s="817"/>
      <c r="K313" s="831"/>
      <c r="L313" s="835"/>
      <c r="M313" s="273"/>
      <c r="N313" s="175"/>
    </row>
    <row r="314" spans="1:16" ht="16.5" customHeight="1">
      <c r="A314" s="175"/>
      <c r="B314" s="271"/>
      <c r="C314" s="825"/>
      <c r="D314" s="830"/>
      <c r="E314" s="817"/>
      <c r="F314" s="817"/>
      <c r="G314" s="831"/>
      <c r="H314" s="830"/>
      <c r="I314" s="817"/>
      <c r="J314" s="817"/>
      <c r="K314" s="831"/>
      <c r="L314" s="835"/>
      <c r="M314" s="273"/>
      <c r="N314" s="175"/>
    </row>
    <row r="315" spans="1:16" ht="16.5" customHeight="1">
      <c r="A315" s="175"/>
      <c r="B315" s="271"/>
      <c r="C315" s="825"/>
      <c r="D315" s="830"/>
      <c r="E315" s="817"/>
      <c r="F315" s="817"/>
      <c r="G315" s="831"/>
      <c r="H315" s="830"/>
      <c r="I315" s="817"/>
      <c r="J315" s="817"/>
      <c r="K315" s="831"/>
      <c r="L315" s="835"/>
      <c r="M315" s="273"/>
      <c r="N315" s="175"/>
    </row>
    <row r="316" spans="1:16" ht="16.5" customHeight="1">
      <c r="A316" s="175"/>
      <c r="B316" s="271"/>
      <c r="C316" s="825"/>
      <c r="D316" s="830"/>
      <c r="E316" s="817"/>
      <c r="F316" s="817"/>
      <c r="G316" s="831"/>
      <c r="H316" s="830"/>
      <c r="I316" s="817"/>
      <c r="J316" s="817"/>
      <c r="K316" s="831"/>
      <c r="L316" s="835"/>
      <c r="M316" s="273"/>
      <c r="N316" s="175"/>
    </row>
    <row r="317" spans="1:16" ht="16.5" customHeight="1">
      <c r="A317" s="175"/>
      <c r="B317" s="271"/>
      <c r="C317" s="825"/>
      <c r="D317" s="830"/>
      <c r="E317" s="817"/>
      <c r="F317" s="817"/>
      <c r="G317" s="831"/>
      <c r="H317" s="830"/>
      <c r="I317" s="817"/>
      <c r="J317" s="817"/>
      <c r="K317" s="831"/>
      <c r="L317" s="835"/>
      <c r="M317" s="273"/>
      <c r="N317" s="175"/>
    </row>
    <row r="318" spans="1:16">
      <c r="A318" s="175"/>
      <c r="B318" s="271"/>
      <c r="C318" s="825"/>
      <c r="D318" s="830"/>
      <c r="E318" s="817"/>
      <c r="F318" s="817"/>
      <c r="G318" s="831"/>
      <c r="H318" s="830"/>
      <c r="I318" s="817"/>
      <c r="J318" s="817"/>
      <c r="K318" s="831"/>
      <c r="L318" s="835"/>
      <c r="M318" s="273"/>
      <c r="N318" s="175"/>
    </row>
    <row r="319" spans="1:16" ht="16.5" customHeight="1">
      <c r="A319" s="175"/>
      <c r="B319" s="271"/>
      <c r="C319" s="825"/>
      <c r="D319" s="830"/>
      <c r="E319" s="817"/>
      <c r="F319" s="817"/>
      <c r="G319" s="831"/>
      <c r="H319" s="830"/>
      <c r="I319" s="817"/>
      <c r="J319" s="817"/>
      <c r="K319" s="831"/>
      <c r="L319" s="835"/>
      <c r="M319" s="273"/>
      <c r="N319" s="175"/>
    </row>
    <row r="320" spans="1:16" ht="16.5" customHeight="1">
      <c r="A320" s="175"/>
      <c r="B320" s="271"/>
      <c r="C320" s="825"/>
      <c r="D320" s="830"/>
      <c r="E320" s="817"/>
      <c r="F320" s="817"/>
      <c r="G320" s="831"/>
      <c r="H320" s="830"/>
      <c r="I320" s="817"/>
      <c r="J320" s="817"/>
      <c r="K320" s="831"/>
      <c r="L320" s="835"/>
      <c r="M320" s="273"/>
      <c r="N320" s="175"/>
    </row>
    <row r="321" spans="1:14" ht="16.5" customHeight="1">
      <c r="A321" s="175"/>
      <c r="B321" s="275"/>
      <c r="C321" s="825"/>
      <c r="D321" s="830"/>
      <c r="E321" s="817"/>
      <c r="F321" s="817"/>
      <c r="G321" s="831"/>
      <c r="H321" s="830"/>
      <c r="I321" s="817"/>
      <c r="J321" s="817"/>
      <c r="K321" s="831"/>
      <c r="L321" s="835"/>
      <c r="M321" s="276"/>
      <c r="N321" s="175"/>
    </row>
    <row r="322" spans="1:14" ht="16.5" customHeight="1">
      <c r="A322" s="175"/>
      <c r="B322" s="271"/>
      <c r="C322" s="825"/>
      <c r="D322" s="837"/>
      <c r="E322" s="838"/>
      <c r="F322" s="838"/>
      <c r="G322" s="839"/>
      <c r="H322" s="837"/>
      <c r="I322" s="838"/>
      <c r="J322" s="838"/>
      <c r="K322" s="839"/>
      <c r="L322" s="840"/>
      <c r="M322" s="272"/>
      <c r="N322" s="175"/>
    </row>
    <row r="323" spans="1:14" ht="16.5" customHeight="1">
      <c r="A323" s="175"/>
      <c r="B323" s="271"/>
      <c r="C323" s="825" t="s">
        <v>206</v>
      </c>
      <c r="D323" s="827"/>
      <c r="E323" s="828"/>
      <c r="F323" s="828"/>
      <c r="G323" s="829"/>
      <c r="H323" s="827"/>
      <c r="I323" s="828"/>
      <c r="J323" s="828"/>
      <c r="K323" s="829"/>
      <c r="L323" s="834"/>
      <c r="M323" s="272"/>
      <c r="N323" s="175"/>
    </row>
    <row r="324" spans="1:14" ht="16.5" customHeight="1">
      <c r="A324" s="175"/>
      <c r="B324" s="271"/>
      <c r="C324" s="825"/>
      <c r="D324" s="830"/>
      <c r="E324" s="817"/>
      <c r="F324" s="817"/>
      <c r="G324" s="831"/>
      <c r="H324" s="830"/>
      <c r="I324" s="817"/>
      <c r="J324" s="817"/>
      <c r="K324" s="831"/>
      <c r="L324" s="835"/>
      <c r="M324" s="272"/>
      <c r="N324" s="175"/>
    </row>
    <row r="325" spans="1:14" ht="16.5" customHeight="1">
      <c r="A325" s="175"/>
      <c r="B325" s="271"/>
      <c r="C325" s="825"/>
      <c r="D325" s="830"/>
      <c r="E325" s="817"/>
      <c r="F325" s="817"/>
      <c r="G325" s="831"/>
      <c r="H325" s="830"/>
      <c r="I325" s="817"/>
      <c r="J325" s="817"/>
      <c r="K325" s="831"/>
      <c r="L325" s="835"/>
      <c r="M325" s="272"/>
      <c r="N325" s="175"/>
    </row>
    <row r="326" spans="1:14" ht="16.5" customHeight="1">
      <c r="A326" s="175"/>
      <c r="B326" s="271"/>
      <c r="C326" s="825"/>
      <c r="D326" s="830"/>
      <c r="E326" s="817"/>
      <c r="F326" s="817"/>
      <c r="G326" s="831"/>
      <c r="H326" s="830"/>
      <c r="I326" s="817"/>
      <c r="J326" s="817"/>
      <c r="K326" s="831"/>
      <c r="L326" s="835"/>
      <c r="M326" s="273"/>
      <c r="N326" s="175"/>
    </row>
    <row r="327" spans="1:14" ht="16.5" customHeight="1">
      <c r="A327" s="175"/>
      <c r="B327" s="271"/>
      <c r="C327" s="825"/>
      <c r="D327" s="830"/>
      <c r="E327" s="817"/>
      <c r="F327" s="817"/>
      <c r="G327" s="831"/>
      <c r="H327" s="830"/>
      <c r="I327" s="817"/>
      <c r="J327" s="817"/>
      <c r="K327" s="831"/>
      <c r="L327" s="835"/>
      <c r="M327" s="273"/>
      <c r="N327" s="175"/>
    </row>
    <row r="328" spans="1:14" ht="16.5" customHeight="1">
      <c r="A328" s="175"/>
      <c r="B328" s="271"/>
      <c r="C328" s="825"/>
      <c r="D328" s="830"/>
      <c r="E328" s="817"/>
      <c r="F328" s="817"/>
      <c r="G328" s="831"/>
      <c r="H328" s="830"/>
      <c r="I328" s="817"/>
      <c r="J328" s="817"/>
      <c r="K328" s="831"/>
      <c r="L328" s="835"/>
      <c r="M328" s="273"/>
      <c r="N328" s="175"/>
    </row>
    <row r="329" spans="1:14" ht="16.5" customHeight="1">
      <c r="A329" s="175"/>
      <c r="B329" s="271"/>
      <c r="C329" s="825"/>
      <c r="D329" s="830"/>
      <c r="E329" s="817"/>
      <c r="F329" s="817"/>
      <c r="G329" s="831"/>
      <c r="H329" s="830"/>
      <c r="I329" s="817"/>
      <c r="J329" s="817"/>
      <c r="K329" s="831"/>
      <c r="L329" s="835"/>
      <c r="M329" s="273"/>
      <c r="N329" s="175"/>
    </row>
    <row r="330" spans="1:14" ht="16.5" customHeight="1">
      <c r="A330" s="175"/>
      <c r="B330" s="271"/>
      <c r="C330" s="825"/>
      <c r="D330" s="830"/>
      <c r="E330" s="817"/>
      <c r="F330" s="817"/>
      <c r="G330" s="831"/>
      <c r="H330" s="830"/>
      <c r="I330" s="817"/>
      <c r="J330" s="817"/>
      <c r="K330" s="831"/>
      <c r="L330" s="835"/>
      <c r="M330" s="273"/>
      <c r="N330" s="175"/>
    </row>
    <row r="331" spans="1:14" ht="16.5" customHeight="1">
      <c r="A331" s="175"/>
      <c r="B331" s="271"/>
      <c r="C331" s="825"/>
      <c r="D331" s="830"/>
      <c r="E331" s="817"/>
      <c r="F331" s="817"/>
      <c r="G331" s="831"/>
      <c r="H331" s="830"/>
      <c r="I331" s="817"/>
      <c r="J331" s="817"/>
      <c r="K331" s="831"/>
      <c r="L331" s="835"/>
      <c r="M331" s="273"/>
      <c r="N331" s="175"/>
    </row>
    <row r="332" spans="1:14" ht="16.5" customHeight="1">
      <c r="A332" s="175"/>
      <c r="B332" s="271"/>
      <c r="C332" s="825"/>
      <c r="D332" s="830"/>
      <c r="E332" s="817"/>
      <c r="F332" s="817"/>
      <c r="G332" s="831"/>
      <c r="H332" s="830"/>
      <c r="I332" s="817"/>
      <c r="J332" s="817"/>
      <c r="K332" s="831"/>
      <c r="L332" s="835"/>
      <c r="M332" s="273"/>
      <c r="N332" s="175"/>
    </row>
    <row r="333" spans="1:14">
      <c r="A333" s="175"/>
      <c r="B333" s="271"/>
      <c r="C333" s="825"/>
      <c r="D333" s="830"/>
      <c r="E333" s="817"/>
      <c r="F333" s="817"/>
      <c r="G333" s="831"/>
      <c r="H333" s="830"/>
      <c r="I333" s="817"/>
      <c r="J333" s="817"/>
      <c r="K333" s="831"/>
      <c r="L333" s="835"/>
      <c r="M333" s="273"/>
      <c r="N333" s="175"/>
    </row>
    <row r="334" spans="1:14" ht="16.5" customHeight="1">
      <c r="A334" s="175"/>
      <c r="B334" s="271"/>
      <c r="C334" s="825"/>
      <c r="D334" s="830"/>
      <c r="E334" s="817"/>
      <c r="F334" s="817"/>
      <c r="G334" s="831"/>
      <c r="H334" s="830"/>
      <c r="I334" s="817"/>
      <c r="J334" s="817"/>
      <c r="K334" s="831"/>
      <c r="L334" s="835"/>
      <c r="M334" s="273"/>
      <c r="N334" s="175"/>
    </row>
    <row r="335" spans="1:14" ht="16.5" customHeight="1">
      <c r="A335" s="175"/>
      <c r="B335" s="271"/>
      <c r="C335" s="825"/>
      <c r="D335" s="830"/>
      <c r="E335" s="817"/>
      <c r="F335" s="817"/>
      <c r="G335" s="831"/>
      <c r="H335" s="830"/>
      <c r="I335" s="817"/>
      <c r="J335" s="817"/>
      <c r="K335" s="831"/>
      <c r="L335" s="835"/>
      <c r="M335" s="273"/>
      <c r="N335" s="175"/>
    </row>
    <row r="336" spans="1:14" ht="16.5" customHeight="1">
      <c r="A336" s="175"/>
      <c r="B336" s="275"/>
      <c r="C336" s="825"/>
      <c r="D336" s="830"/>
      <c r="E336" s="817"/>
      <c r="F336" s="817"/>
      <c r="G336" s="831"/>
      <c r="H336" s="830"/>
      <c r="I336" s="817"/>
      <c r="J336" s="817"/>
      <c r="K336" s="831"/>
      <c r="L336" s="835"/>
      <c r="M336" s="276"/>
      <c r="N336" s="175"/>
    </row>
    <row r="337" spans="1:14" ht="16.5" customHeight="1">
      <c r="A337" s="175"/>
      <c r="B337" s="271"/>
      <c r="C337" s="825"/>
      <c r="D337" s="837"/>
      <c r="E337" s="838"/>
      <c r="F337" s="838"/>
      <c r="G337" s="839"/>
      <c r="H337" s="837"/>
      <c r="I337" s="838"/>
      <c r="J337" s="838"/>
      <c r="K337" s="839"/>
      <c r="L337" s="840"/>
      <c r="M337" s="272"/>
      <c r="N337" s="175"/>
    </row>
    <row r="338" spans="1:14" ht="16.5" customHeight="1">
      <c r="A338" s="175"/>
      <c r="B338" s="271"/>
      <c r="C338" s="825" t="s">
        <v>243</v>
      </c>
      <c r="D338" s="827"/>
      <c r="E338" s="828"/>
      <c r="F338" s="828"/>
      <c r="G338" s="829"/>
      <c r="H338" s="827"/>
      <c r="I338" s="828"/>
      <c r="J338" s="828"/>
      <c r="K338" s="829"/>
      <c r="L338" s="834"/>
      <c r="M338" s="272"/>
      <c r="N338" s="175"/>
    </row>
    <row r="339" spans="1:14" ht="16.5" customHeight="1">
      <c r="A339" s="175"/>
      <c r="B339" s="271"/>
      <c r="C339" s="825"/>
      <c r="D339" s="830"/>
      <c r="E339" s="817"/>
      <c r="F339" s="817"/>
      <c r="G339" s="831"/>
      <c r="H339" s="830"/>
      <c r="I339" s="817"/>
      <c r="J339" s="817"/>
      <c r="K339" s="831"/>
      <c r="L339" s="835"/>
      <c r="M339" s="272"/>
      <c r="N339" s="175"/>
    </row>
    <row r="340" spans="1:14" ht="16.5" customHeight="1">
      <c r="A340" s="175"/>
      <c r="B340" s="271"/>
      <c r="C340" s="825"/>
      <c r="D340" s="830"/>
      <c r="E340" s="817"/>
      <c r="F340" s="817"/>
      <c r="G340" s="831"/>
      <c r="H340" s="830"/>
      <c r="I340" s="817"/>
      <c r="J340" s="817"/>
      <c r="K340" s="831"/>
      <c r="L340" s="835"/>
      <c r="M340" s="272"/>
      <c r="N340" s="175"/>
    </row>
    <row r="341" spans="1:14" ht="16.5" customHeight="1">
      <c r="A341" s="175"/>
      <c r="B341" s="271"/>
      <c r="C341" s="825"/>
      <c r="D341" s="830"/>
      <c r="E341" s="817"/>
      <c r="F341" s="817"/>
      <c r="G341" s="831"/>
      <c r="H341" s="830"/>
      <c r="I341" s="817"/>
      <c r="J341" s="817"/>
      <c r="K341" s="831"/>
      <c r="L341" s="835"/>
      <c r="M341" s="273"/>
      <c r="N341" s="175"/>
    </row>
    <row r="342" spans="1:14" ht="16.5" customHeight="1">
      <c r="A342" s="175"/>
      <c r="B342" s="271"/>
      <c r="C342" s="825"/>
      <c r="D342" s="830"/>
      <c r="E342" s="817"/>
      <c r="F342" s="817"/>
      <c r="G342" s="831"/>
      <c r="H342" s="830"/>
      <c r="I342" s="817"/>
      <c r="J342" s="817"/>
      <c r="K342" s="831"/>
      <c r="L342" s="835"/>
      <c r="M342" s="273"/>
      <c r="N342" s="175"/>
    </row>
    <row r="343" spans="1:14" ht="16.5" customHeight="1">
      <c r="A343" s="175"/>
      <c r="B343" s="271"/>
      <c r="C343" s="825"/>
      <c r="D343" s="830"/>
      <c r="E343" s="817"/>
      <c r="F343" s="817"/>
      <c r="G343" s="831"/>
      <c r="H343" s="830"/>
      <c r="I343" s="817"/>
      <c r="J343" s="817"/>
      <c r="K343" s="831"/>
      <c r="L343" s="835"/>
      <c r="M343" s="273"/>
      <c r="N343" s="175"/>
    </row>
    <row r="344" spans="1:14" ht="16.5" customHeight="1">
      <c r="A344" s="175"/>
      <c r="B344" s="271"/>
      <c r="C344" s="825"/>
      <c r="D344" s="830"/>
      <c r="E344" s="817"/>
      <c r="F344" s="817"/>
      <c r="G344" s="831"/>
      <c r="H344" s="830"/>
      <c r="I344" s="817"/>
      <c r="J344" s="817"/>
      <c r="K344" s="831"/>
      <c r="L344" s="835"/>
      <c r="M344" s="273"/>
      <c r="N344" s="175"/>
    </row>
    <row r="345" spans="1:14" ht="16.5" customHeight="1">
      <c r="A345" s="175"/>
      <c r="B345" s="271"/>
      <c r="C345" s="825"/>
      <c r="D345" s="830"/>
      <c r="E345" s="817"/>
      <c r="F345" s="817"/>
      <c r="G345" s="831"/>
      <c r="H345" s="830"/>
      <c r="I345" s="817"/>
      <c r="J345" s="817"/>
      <c r="K345" s="831"/>
      <c r="L345" s="835"/>
      <c r="M345" s="273"/>
      <c r="N345" s="175"/>
    </row>
    <row r="346" spans="1:14" ht="16.5" customHeight="1">
      <c r="A346" s="175"/>
      <c r="B346" s="271"/>
      <c r="C346" s="825"/>
      <c r="D346" s="830"/>
      <c r="E346" s="817"/>
      <c r="F346" s="817"/>
      <c r="G346" s="831"/>
      <c r="H346" s="830"/>
      <c r="I346" s="817"/>
      <c r="J346" s="817"/>
      <c r="K346" s="831"/>
      <c r="L346" s="835"/>
      <c r="M346" s="273"/>
      <c r="N346" s="175"/>
    </row>
    <row r="347" spans="1:14" ht="16.5" customHeight="1">
      <c r="A347" s="175"/>
      <c r="B347" s="271"/>
      <c r="C347" s="825"/>
      <c r="D347" s="830"/>
      <c r="E347" s="817"/>
      <c r="F347" s="817"/>
      <c r="G347" s="831"/>
      <c r="H347" s="830"/>
      <c r="I347" s="817"/>
      <c r="J347" s="817"/>
      <c r="K347" s="831"/>
      <c r="L347" s="835"/>
      <c r="M347" s="273"/>
      <c r="N347" s="175"/>
    </row>
    <row r="348" spans="1:14">
      <c r="A348" s="175"/>
      <c r="B348" s="271"/>
      <c r="C348" s="825"/>
      <c r="D348" s="830"/>
      <c r="E348" s="817"/>
      <c r="F348" s="817"/>
      <c r="G348" s="831"/>
      <c r="H348" s="830"/>
      <c r="I348" s="817"/>
      <c r="J348" s="817"/>
      <c r="K348" s="831"/>
      <c r="L348" s="835"/>
      <c r="M348" s="273"/>
      <c r="N348" s="175"/>
    </row>
    <row r="349" spans="1:14" ht="16.5" customHeight="1">
      <c r="A349" s="175"/>
      <c r="B349" s="271"/>
      <c r="C349" s="825"/>
      <c r="D349" s="830"/>
      <c r="E349" s="817"/>
      <c r="F349" s="817"/>
      <c r="G349" s="831"/>
      <c r="H349" s="830"/>
      <c r="I349" s="817"/>
      <c r="J349" s="817"/>
      <c r="K349" s="831"/>
      <c r="L349" s="835"/>
      <c r="M349" s="273"/>
      <c r="N349" s="175"/>
    </row>
    <row r="350" spans="1:14" ht="16.5" customHeight="1">
      <c r="A350" s="175"/>
      <c r="B350" s="271"/>
      <c r="C350" s="825"/>
      <c r="D350" s="830"/>
      <c r="E350" s="817"/>
      <c r="F350" s="817"/>
      <c r="G350" s="831"/>
      <c r="H350" s="830"/>
      <c r="I350" s="817"/>
      <c r="J350" s="817"/>
      <c r="K350" s="831"/>
      <c r="L350" s="835"/>
      <c r="M350" s="273"/>
      <c r="N350" s="175"/>
    </row>
    <row r="351" spans="1:14" ht="16.5" customHeight="1">
      <c r="A351" s="175"/>
      <c r="B351" s="275"/>
      <c r="C351" s="825"/>
      <c r="D351" s="830"/>
      <c r="E351" s="817"/>
      <c r="F351" s="817"/>
      <c r="G351" s="831"/>
      <c r="H351" s="830"/>
      <c r="I351" s="817"/>
      <c r="J351" s="817"/>
      <c r="K351" s="831"/>
      <c r="L351" s="835"/>
      <c r="M351" s="276"/>
      <c r="N351" s="175"/>
    </row>
    <row r="352" spans="1:14" ht="16.5" customHeight="1">
      <c r="A352" s="175"/>
      <c r="B352" s="271"/>
      <c r="C352" s="825"/>
      <c r="D352" s="837"/>
      <c r="E352" s="838"/>
      <c r="F352" s="838"/>
      <c r="G352" s="839"/>
      <c r="H352" s="837"/>
      <c r="I352" s="838"/>
      <c r="J352" s="838"/>
      <c r="K352" s="839"/>
      <c r="L352" s="840"/>
      <c r="M352" s="272"/>
      <c r="N352" s="175"/>
    </row>
    <row r="353" spans="1:14" ht="16.5" customHeight="1">
      <c r="A353" s="175"/>
      <c r="B353" s="271"/>
      <c r="C353" s="825" t="s">
        <v>428</v>
      </c>
      <c r="D353" s="827"/>
      <c r="E353" s="828"/>
      <c r="F353" s="828"/>
      <c r="G353" s="829"/>
      <c r="H353" s="827"/>
      <c r="I353" s="828"/>
      <c r="J353" s="828"/>
      <c r="K353" s="829"/>
      <c r="L353" s="834"/>
      <c r="M353" s="272"/>
      <c r="N353" s="175"/>
    </row>
    <row r="354" spans="1:14" ht="16.5" customHeight="1">
      <c r="A354" s="175"/>
      <c r="B354" s="271"/>
      <c r="C354" s="825"/>
      <c r="D354" s="830"/>
      <c r="E354" s="817"/>
      <c r="F354" s="817"/>
      <c r="G354" s="831"/>
      <c r="H354" s="830"/>
      <c r="I354" s="817"/>
      <c r="J354" s="817"/>
      <c r="K354" s="831"/>
      <c r="L354" s="835"/>
      <c r="M354" s="272"/>
      <c r="N354" s="175"/>
    </row>
    <row r="355" spans="1:14" ht="16.5" customHeight="1">
      <c r="A355" s="175"/>
      <c r="B355" s="271"/>
      <c r="C355" s="825"/>
      <c r="D355" s="830"/>
      <c r="E355" s="817"/>
      <c r="F355" s="817"/>
      <c r="G355" s="831"/>
      <c r="H355" s="830"/>
      <c r="I355" s="817"/>
      <c r="J355" s="817"/>
      <c r="K355" s="831"/>
      <c r="L355" s="835"/>
      <c r="M355" s="272"/>
      <c r="N355" s="175"/>
    </row>
    <row r="356" spans="1:14" ht="16.5" customHeight="1">
      <c r="A356" s="175"/>
      <c r="B356" s="271"/>
      <c r="C356" s="825"/>
      <c r="D356" s="830"/>
      <c r="E356" s="817"/>
      <c r="F356" s="817"/>
      <c r="G356" s="831"/>
      <c r="H356" s="830"/>
      <c r="I356" s="817"/>
      <c r="J356" s="817"/>
      <c r="K356" s="831"/>
      <c r="L356" s="835"/>
      <c r="M356" s="273"/>
      <c r="N356" s="175"/>
    </row>
    <row r="357" spans="1:14" ht="16.5" customHeight="1">
      <c r="A357" s="175"/>
      <c r="B357" s="271"/>
      <c r="C357" s="825"/>
      <c r="D357" s="830"/>
      <c r="E357" s="817"/>
      <c r="F357" s="817"/>
      <c r="G357" s="831"/>
      <c r="H357" s="830"/>
      <c r="I357" s="817"/>
      <c r="J357" s="817"/>
      <c r="K357" s="831"/>
      <c r="L357" s="835"/>
      <c r="M357" s="273"/>
      <c r="N357" s="175"/>
    </row>
    <row r="358" spans="1:14" ht="16.5" customHeight="1">
      <c r="A358" s="175"/>
      <c r="B358" s="271"/>
      <c r="C358" s="825"/>
      <c r="D358" s="830"/>
      <c r="E358" s="817"/>
      <c r="F358" s="817"/>
      <c r="G358" s="831"/>
      <c r="H358" s="830"/>
      <c r="I358" s="817"/>
      <c r="J358" s="817"/>
      <c r="K358" s="831"/>
      <c r="L358" s="835"/>
      <c r="M358" s="273"/>
      <c r="N358" s="175"/>
    </row>
    <row r="359" spans="1:14" ht="16.5" customHeight="1">
      <c r="A359" s="175"/>
      <c r="B359" s="271"/>
      <c r="C359" s="825"/>
      <c r="D359" s="830"/>
      <c r="E359" s="817"/>
      <c r="F359" s="817"/>
      <c r="G359" s="831"/>
      <c r="H359" s="830"/>
      <c r="I359" s="817"/>
      <c r="J359" s="817"/>
      <c r="K359" s="831"/>
      <c r="L359" s="835"/>
      <c r="M359" s="273"/>
      <c r="N359" s="175"/>
    </row>
    <row r="360" spans="1:14" ht="16.5" customHeight="1">
      <c r="A360" s="175"/>
      <c r="B360" s="271"/>
      <c r="C360" s="825"/>
      <c r="D360" s="830"/>
      <c r="E360" s="817"/>
      <c r="F360" s="817"/>
      <c r="G360" s="831"/>
      <c r="H360" s="830"/>
      <c r="I360" s="817"/>
      <c r="J360" s="817"/>
      <c r="K360" s="831"/>
      <c r="L360" s="835"/>
      <c r="M360" s="273"/>
      <c r="N360" s="175"/>
    </row>
    <row r="361" spans="1:14" ht="16.5" customHeight="1">
      <c r="A361" s="175"/>
      <c r="B361" s="271"/>
      <c r="C361" s="825"/>
      <c r="D361" s="830"/>
      <c r="E361" s="817"/>
      <c r="F361" s="817"/>
      <c r="G361" s="831"/>
      <c r="H361" s="830"/>
      <c r="I361" s="817"/>
      <c r="J361" s="817"/>
      <c r="K361" s="831"/>
      <c r="L361" s="835"/>
      <c r="M361" s="273"/>
      <c r="N361" s="175"/>
    </row>
    <row r="362" spans="1:14" ht="16.5" customHeight="1">
      <c r="A362" s="175"/>
      <c r="B362" s="271"/>
      <c r="C362" s="825"/>
      <c r="D362" s="830"/>
      <c r="E362" s="817"/>
      <c r="F362" s="817"/>
      <c r="G362" s="831"/>
      <c r="H362" s="830"/>
      <c r="I362" s="817"/>
      <c r="J362" s="817"/>
      <c r="K362" s="831"/>
      <c r="L362" s="835"/>
      <c r="M362" s="273"/>
      <c r="N362" s="175"/>
    </row>
    <row r="363" spans="1:14">
      <c r="A363" s="175"/>
      <c r="B363" s="271"/>
      <c r="C363" s="825"/>
      <c r="D363" s="830"/>
      <c r="E363" s="817"/>
      <c r="F363" s="817"/>
      <c r="G363" s="831"/>
      <c r="H363" s="830"/>
      <c r="I363" s="817"/>
      <c r="J363" s="817"/>
      <c r="K363" s="831"/>
      <c r="L363" s="835"/>
      <c r="M363" s="273"/>
      <c r="N363" s="175"/>
    </row>
    <row r="364" spans="1:14" ht="16.5" customHeight="1">
      <c r="A364" s="175"/>
      <c r="B364" s="271"/>
      <c r="C364" s="825"/>
      <c r="D364" s="830"/>
      <c r="E364" s="817"/>
      <c r="F364" s="817"/>
      <c r="G364" s="831"/>
      <c r="H364" s="830"/>
      <c r="I364" s="817"/>
      <c r="J364" s="817"/>
      <c r="K364" s="831"/>
      <c r="L364" s="835"/>
      <c r="M364" s="273"/>
      <c r="N364" s="175"/>
    </row>
    <row r="365" spans="1:14" ht="16.5" customHeight="1">
      <c r="A365" s="175"/>
      <c r="B365" s="271"/>
      <c r="C365" s="825"/>
      <c r="D365" s="830"/>
      <c r="E365" s="817"/>
      <c r="F365" s="817"/>
      <c r="G365" s="831"/>
      <c r="H365" s="830"/>
      <c r="I365" s="817"/>
      <c r="J365" s="817"/>
      <c r="K365" s="831"/>
      <c r="L365" s="835"/>
      <c r="M365" s="273"/>
      <c r="N365" s="175"/>
    </row>
    <row r="366" spans="1:14" ht="16.5" customHeight="1">
      <c r="A366" s="175"/>
      <c r="B366" s="275"/>
      <c r="C366" s="825"/>
      <c r="D366" s="830"/>
      <c r="E366" s="817"/>
      <c r="F366" s="817"/>
      <c r="G366" s="831"/>
      <c r="H366" s="830"/>
      <c r="I366" s="817"/>
      <c r="J366" s="817"/>
      <c r="K366" s="831"/>
      <c r="L366" s="835"/>
      <c r="M366" s="276"/>
      <c r="N366" s="175"/>
    </row>
    <row r="367" spans="1:14" ht="16.5" customHeight="1" thickBot="1">
      <c r="A367" s="175"/>
      <c r="B367" s="271"/>
      <c r="C367" s="826"/>
      <c r="D367" s="832"/>
      <c r="E367" s="820"/>
      <c r="F367" s="820"/>
      <c r="G367" s="833"/>
      <c r="H367" s="832"/>
      <c r="I367" s="820"/>
      <c r="J367" s="820"/>
      <c r="K367" s="833"/>
      <c r="L367" s="836"/>
      <c r="M367" s="272"/>
      <c r="N367" s="175"/>
    </row>
    <row r="368" spans="1:14" ht="16.5" customHeight="1">
      <c r="A368" s="175"/>
      <c r="B368" s="271"/>
      <c r="C368" s="295"/>
      <c r="D368" s="291"/>
      <c r="E368" s="291"/>
      <c r="F368" s="291"/>
      <c r="G368" s="291"/>
      <c r="H368" s="291"/>
      <c r="I368" s="291"/>
      <c r="J368" s="291"/>
      <c r="K368" s="291"/>
      <c r="L368" s="291"/>
      <c r="M368" s="272"/>
      <c r="N368" s="175"/>
    </row>
    <row r="369" spans="1:16" ht="16.5" customHeight="1" thickBot="1">
      <c r="A369" s="175"/>
      <c r="B369" s="277"/>
      <c r="C369" s="278"/>
      <c r="D369" s="278"/>
      <c r="E369" s="278"/>
      <c r="F369" s="278"/>
      <c r="G369" s="278"/>
      <c r="H369" s="278"/>
      <c r="I369" s="278"/>
      <c r="J369" s="278"/>
      <c r="K369" s="278"/>
      <c r="L369" s="278"/>
      <c r="M369" s="279"/>
      <c r="N369" s="175"/>
    </row>
    <row r="370" spans="1:16" ht="16.5" customHeight="1">
      <c r="A370" s="175"/>
      <c r="B370" s="208"/>
      <c r="C370" s="208"/>
      <c r="D370" s="208"/>
      <c r="E370" s="208"/>
      <c r="F370" s="208"/>
      <c r="G370" s="208"/>
      <c r="H370" s="208"/>
      <c r="I370" s="208"/>
      <c r="J370" s="208"/>
      <c r="K370" s="208"/>
      <c r="L370" s="208"/>
      <c r="M370" s="208"/>
      <c r="N370" s="175"/>
    </row>
    <row r="371" spans="1:16" ht="16.5" customHeight="1" thickBot="1">
      <c r="A371" s="175"/>
      <c r="B371" s="175"/>
      <c r="C371" s="175"/>
      <c r="D371" s="175"/>
      <c r="E371" s="175"/>
      <c r="F371" s="175"/>
      <c r="G371" s="175"/>
      <c r="H371" s="175"/>
      <c r="I371" s="175"/>
      <c r="J371" s="175"/>
      <c r="K371" s="175"/>
      <c r="L371" s="175"/>
      <c r="M371" s="175"/>
      <c r="N371" s="175"/>
    </row>
    <row r="372" spans="1:16" ht="16.5" customHeight="1" thickBot="1">
      <c r="A372" s="175"/>
      <c r="B372" s="177"/>
      <c r="C372" s="178"/>
      <c r="D372" s="178"/>
      <c r="E372" s="178"/>
      <c r="F372" s="178"/>
      <c r="G372" s="178"/>
      <c r="H372" s="178"/>
      <c r="I372" s="178"/>
      <c r="J372" s="178"/>
      <c r="K372" s="178"/>
      <c r="L372" s="178"/>
      <c r="M372" s="179"/>
      <c r="N372" s="175"/>
    </row>
    <row r="373" spans="1:16" ht="16.5" customHeight="1">
      <c r="A373" s="175"/>
      <c r="B373" s="180"/>
      <c r="C373" s="211"/>
      <c r="D373" s="212"/>
      <c r="E373" s="657" t="s">
        <v>181</v>
      </c>
      <c r="F373" s="822"/>
      <c r="G373" s="658"/>
      <c r="H373" s="658"/>
      <c r="I373" s="658"/>
      <c r="J373" s="659"/>
      <c r="K373" s="212"/>
      <c r="L373" s="213"/>
      <c r="M373" s="214"/>
      <c r="N373" s="175"/>
    </row>
    <row r="374" spans="1:16" ht="16.5" customHeight="1">
      <c r="A374" s="175"/>
      <c r="B374" s="180"/>
      <c r="C374" s="215"/>
      <c r="D374" s="257"/>
      <c r="E374" s="660"/>
      <c r="F374" s="661"/>
      <c r="G374" s="661"/>
      <c r="H374" s="661"/>
      <c r="I374" s="661"/>
      <c r="J374" s="662"/>
      <c r="K374" s="188"/>
      <c r="L374" s="214"/>
      <c r="M374" s="214"/>
      <c r="N374" s="175"/>
    </row>
    <row r="375" spans="1:16" ht="16.5" customHeight="1">
      <c r="A375" s="175"/>
      <c r="B375" s="180"/>
      <c r="C375" s="215"/>
      <c r="D375" s="257"/>
      <c r="E375" s="660"/>
      <c r="F375" s="661"/>
      <c r="G375" s="661"/>
      <c r="H375" s="661"/>
      <c r="I375" s="661"/>
      <c r="J375" s="662"/>
      <c r="K375" s="188"/>
      <c r="L375" s="214"/>
      <c r="M375" s="214"/>
      <c r="N375" s="175"/>
    </row>
    <row r="376" spans="1:16" ht="16.5" customHeight="1" thickBot="1">
      <c r="A376" s="175"/>
      <c r="B376" s="180"/>
      <c r="C376" s="216"/>
      <c r="D376" s="217"/>
      <c r="E376" s="663"/>
      <c r="F376" s="664"/>
      <c r="G376" s="664"/>
      <c r="H376" s="664"/>
      <c r="I376" s="664"/>
      <c r="J376" s="665"/>
      <c r="K376" s="217"/>
      <c r="L376" s="218"/>
      <c r="M376" s="214"/>
      <c r="N376" s="175"/>
    </row>
    <row r="377" spans="1:16" ht="16.5" customHeight="1">
      <c r="A377" s="175"/>
      <c r="B377" s="180"/>
      <c r="C377" s="258"/>
      <c r="D377" s="188"/>
      <c r="E377" s="259"/>
      <c r="F377" s="824" t="s">
        <v>180</v>
      </c>
      <c r="G377" s="824"/>
      <c r="H377" s="823" t="str">
        <f>H155</f>
        <v>LB11323</v>
      </c>
      <c r="I377" s="823"/>
      <c r="J377" s="259"/>
      <c r="K377" s="188"/>
      <c r="L377" s="188"/>
      <c r="M377" s="214"/>
      <c r="N377" s="175"/>
    </row>
    <row r="378" spans="1:16" ht="16.5" customHeight="1">
      <c r="A378" s="175"/>
      <c r="B378" s="180"/>
      <c r="C378" s="666"/>
      <c r="D378" s="666"/>
      <c r="E378" s="666"/>
      <c r="F378" s="666"/>
      <c r="G378" s="666"/>
      <c r="H378" s="666"/>
      <c r="I378" s="666"/>
      <c r="J378" s="666"/>
      <c r="K378" s="666"/>
      <c r="L378" s="666"/>
      <c r="M378" s="667"/>
      <c r="N378" s="175"/>
    </row>
    <row r="379" spans="1:16" ht="16.5" customHeight="1" thickBot="1">
      <c r="A379" s="175"/>
      <c r="B379" s="275"/>
      <c r="C379" s="265"/>
      <c r="D379" s="265"/>
      <c r="E379" s="265"/>
      <c r="F379" s="267"/>
      <c r="G379" s="267"/>
      <c r="H379" s="267"/>
      <c r="I379" s="267"/>
      <c r="J379" s="265"/>
      <c r="K379" s="265"/>
      <c r="L379" s="265"/>
      <c r="M379" s="276"/>
      <c r="N379" s="175"/>
    </row>
    <row r="380" spans="1:16" ht="16.5" customHeight="1">
      <c r="A380" s="175"/>
      <c r="B380" s="275"/>
      <c r="C380" s="893" t="s">
        <v>513</v>
      </c>
      <c r="D380" s="894"/>
      <c r="E380" s="894"/>
      <c r="F380" s="894"/>
      <c r="G380" s="894"/>
      <c r="H380" s="894"/>
      <c r="I380" s="894"/>
      <c r="J380" s="894"/>
      <c r="K380" s="894"/>
      <c r="L380" s="895"/>
      <c r="M380" s="276"/>
      <c r="N380" s="175"/>
    </row>
    <row r="381" spans="1:16" ht="16.5" customHeight="1">
      <c r="A381" s="175"/>
      <c r="B381" s="275"/>
      <c r="C381" s="280"/>
      <c r="D381" s="896" t="s">
        <v>247</v>
      </c>
      <c r="E381" s="897"/>
      <c r="F381" s="897"/>
      <c r="G381" s="898"/>
      <c r="H381" s="896" t="s">
        <v>248</v>
      </c>
      <c r="I381" s="897"/>
      <c r="J381" s="897"/>
      <c r="K381" s="898"/>
      <c r="L381" s="294" t="s">
        <v>179</v>
      </c>
      <c r="M381" s="276"/>
      <c r="N381" s="175"/>
      <c r="P381" s="284" t="s">
        <v>424</v>
      </c>
    </row>
    <row r="382" spans="1:16" ht="16.5" customHeight="1">
      <c r="A382" s="175"/>
      <c r="B382" s="271"/>
      <c r="C382" s="825" t="s">
        <v>242</v>
      </c>
      <c r="D382" s="827"/>
      <c r="E382" s="828"/>
      <c r="F382" s="828"/>
      <c r="G382" s="829"/>
      <c r="H382" s="827"/>
      <c r="I382" s="828"/>
      <c r="J382" s="828"/>
      <c r="K382" s="829"/>
      <c r="L382" s="834"/>
      <c r="M382" s="272"/>
      <c r="N382" s="175"/>
      <c r="P382" s="316" t="s">
        <v>441</v>
      </c>
    </row>
    <row r="383" spans="1:16" ht="16.5" customHeight="1">
      <c r="A383" s="175"/>
      <c r="B383" s="271"/>
      <c r="C383" s="825"/>
      <c r="D383" s="830"/>
      <c r="E383" s="817"/>
      <c r="F383" s="817"/>
      <c r="G383" s="831"/>
      <c r="H383" s="830"/>
      <c r="I383" s="817"/>
      <c r="J383" s="817"/>
      <c r="K383" s="831"/>
      <c r="L383" s="835"/>
      <c r="M383" s="272"/>
      <c r="N383" s="175"/>
    </row>
    <row r="384" spans="1:16" ht="16.5" customHeight="1">
      <c r="A384" s="175"/>
      <c r="B384" s="271"/>
      <c r="C384" s="825"/>
      <c r="D384" s="830"/>
      <c r="E384" s="817"/>
      <c r="F384" s="817"/>
      <c r="G384" s="831"/>
      <c r="H384" s="830"/>
      <c r="I384" s="817"/>
      <c r="J384" s="817"/>
      <c r="K384" s="831"/>
      <c r="L384" s="835"/>
      <c r="M384" s="272"/>
      <c r="N384" s="175"/>
    </row>
    <row r="385" spans="1:14" ht="16.5" customHeight="1">
      <c r="A385" s="175"/>
      <c r="B385" s="271"/>
      <c r="C385" s="825"/>
      <c r="D385" s="830"/>
      <c r="E385" s="817"/>
      <c r="F385" s="817"/>
      <c r="G385" s="831"/>
      <c r="H385" s="830"/>
      <c r="I385" s="817"/>
      <c r="J385" s="817"/>
      <c r="K385" s="831"/>
      <c r="L385" s="835"/>
      <c r="M385" s="273"/>
      <c r="N385" s="175"/>
    </row>
    <row r="386" spans="1:14" ht="16.5" customHeight="1">
      <c r="A386" s="175"/>
      <c r="B386" s="271"/>
      <c r="C386" s="825"/>
      <c r="D386" s="830"/>
      <c r="E386" s="817"/>
      <c r="F386" s="817"/>
      <c r="G386" s="831"/>
      <c r="H386" s="830"/>
      <c r="I386" s="817"/>
      <c r="J386" s="817"/>
      <c r="K386" s="831"/>
      <c r="L386" s="835"/>
      <c r="M386" s="273"/>
      <c r="N386" s="175"/>
    </row>
    <row r="387" spans="1:14" ht="16.5" customHeight="1">
      <c r="A387" s="175"/>
      <c r="B387" s="271"/>
      <c r="C387" s="825"/>
      <c r="D387" s="830"/>
      <c r="E387" s="817"/>
      <c r="F387" s="817"/>
      <c r="G387" s="831"/>
      <c r="H387" s="830"/>
      <c r="I387" s="817"/>
      <c r="J387" s="817"/>
      <c r="K387" s="831"/>
      <c r="L387" s="835"/>
      <c r="M387" s="273"/>
      <c r="N387" s="175"/>
    </row>
    <row r="388" spans="1:14" ht="16.5" customHeight="1">
      <c r="A388" s="175"/>
      <c r="B388" s="271"/>
      <c r="C388" s="825"/>
      <c r="D388" s="830"/>
      <c r="E388" s="817"/>
      <c r="F388" s="817"/>
      <c r="G388" s="831"/>
      <c r="H388" s="830"/>
      <c r="I388" s="817"/>
      <c r="J388" s="817"/>
      <c r="K388" s="831"/>
      <c r="L388" s="835"/>
      <c r="M388" s="273"/>
      <c r="N388" s="175"/>
    </row>
    <row r="389" spans="1:14" ht="16.5" customHeight="1">
      <c r="A389" s="175"/>
      <c r="B389" s="271"/>
      <c r="C389" s="825"/>
      <c r="D389" s="830"/>
      <c r="E389" s="817"/>
      <c r="F389" s="817"/>
      <c r="G389" s="831"/>
      <c r="H389" s="830"/>
      <c r="I389" s="817"/>
      <c r="J389" s="817"/>
      <c r="K389" s="831"/>
      <c r="L389" s="835"/>
      <c r="M389" s="273"/>
      <c r="N389" s="175"/>
    </row>
    <row r="390" spans="1:14" ht="16.5" customHeight="1">
      <c r="A390" s="175"/>
      <c r="B390" s="271"/>
      <c r="C390" s="825"/>
      <c r="D390" s="830"/>
      <c r="E390" s="817"/>
      <c r="F390" s="817"/>
      <c r="G390" s="831"/>
      <c r="H390" s="830"/>
      <c r="I390" s="817"/>
      <c r="J390" s="817"/>
      <c r="K390" s="831"/>
      <c r="L390" s="835"/>
      <c r="M390" s="273"/>
      <c r="N390" s="175"/>
    </row>
    <row r="391" spans="1:14" ht="16.5" customHeight="1">
      <c r="A391" s="175"/>
      <c r="B391" s="271"/>
      <c r="C391" s="825"/>
      <c r="D391" s="830"/>
      <c r="E391" s="817"/>
      <c r="F391" s="817"/>
      <c r="G391" s="831"/>
      <c r="H391" s="830"/>
      <c r="I391" s="817"/>
      <c r="J391" s="817"/>
      <c r="K391" s="831"/>
      <c r="L391" s="835"/>
      <c r="M391" s="273"/>
      <c r="N391" s="175"/>
    </row>
    <row r="392" spans="1:14">
      <c r="A392" s="175"/>
      <c r="B392" s="271"/>
      <c r="C392" s="825"/>
      <c r="D392" s="830"/>
      <c r="E392" s="817"/>
      <c r="F392" s="817"/>
      <c r="G392" s="831"/>
      <c r="H392" s="830"/>
      <c r="I392" s="817"/>
      <c r="J392" s="817"/>
      <c r="K392" s="831"/>
      <c r="L392" s="835"/>
      <c r="M392" s="273"/>
      <c r="N392" s="175"/>
    </row>
    <row r="393" spans="1:14" ht="16.5" customHeight="1">
      <c r="A393" s="175"/>
      <c r="B393" s="271"/>
      <c r="C393" s="825"/>
      <c r="D393" s="830"/>
      <c r="E393" s="817"/>
      <c r="F393" s="817"/>
      <c r="G393" s="831"/>
      <c r="H393" s="830"/>
      <c r="I393" s="817"/>
      <c r="J393" s="817"/>
      <c r="K393" s="831"/>
      <c r="L393" s="835"/>
      <c r="M393" s="273"/>
      <c r="N393" s="175"/>
    </row>
    <row r="394" spans="1:14" ht="16.5" customHeight="1">
      <c r="A394" s="175"/>
      <c r="B394" s="271"/>
      <c r="C394" s="825"/>
      <c r="D394" s="830"/>
      <c r="E394" s="817"/>
      <c r="F394" s="817"/>
      <c r="G394" s="831"/>
      <c r="H394" s="830"/>
      <c r="I394" s="817"/>
      <c r="J394" s="817"/>
      <c r="K394" s="831"/>
      <c r="L394" s="835"/>
      <c r="M394" s="273"/>
      <c r="N394" s="175"/>
    </row>
    <row r="395" spans="1:14" ht="16.5" customHeight="1">
      <c r="A395" s="175"/>
      <c r="B395" s="275"/>
      <c r="C395" s="825"/>
      <c r="D395" s="830"/>
      <c r="E395" s="817"/>
      <c r="F395" s="817"/>
      <c r="G395" s="831"/>
      <c r="H395" s="830"/>
      <c r="I395" s="817"/>
      <c r="J395" s="817"/>
      <c r="K395" s="831"/>
      <c r="L395" s="835"/>
      <c r="M395" s="276"/>
      <c r="N395" s="175"/>
    </row>
    <row r="396" spans="1:14" ht="16.5" customHeight="1">
      <c r="A396" s="175"/>
      <c r="B396" s="271"/>
      <c r="C396" s="825"/>
      <c r="D396" s="837"/>
      <c r="E396" s="838"/>
      <c r="F396" s="838"/>
      <c r="G396" s="839"/>
      <c r="H396" s="837"/>
      <c r="I396" s="838"/>
      <c r="J396" s="838"/>
      <c r="K396" s="839"/>
      <c r="L396" s="840"/>
      <c r="M396" s="272"/>
      <c r="N396" s="175"/>
    </row>
    <row r="397" spans="1:14" ht="16.5" customHeight="1">
      <c r="A397" s="175"/>
      <c r="B397" s="271"/>
      <c r="C397" s="825" t="s">
        <v>206</v>
      </c>
      <c r="D397" s="827"/>
      <c r="E397" s="828"/>
      <c r="F397" s="828"/>
      <c r="G397" s="829"/>
      <c r="H397" s="827"/>
      <c r="I397" s="828"/>
      <c r="J397" s="828"/>
      <c r="K397" s="829"/>
      <c r="L397" s="834"/>
      <c r="M397" s="272"/>
      <c r="N397" s="175"/>
    </row>
    <row r="398" spans="1:14" ht="16.5" customHeight="1">
      <c r="A398" s="175"/>
      <c r="B398" s="271"/>
      <c r="C398" s="825"/>
      <c r="D398" s="830"/>
      <c r="E398" s="817"/>
      <c r="F398" s="817"/>
      <c r="G398" s="831"/>
      <c r="H398" s="830"/>
      <c r="I398" s="817"/>
      <c r="J398" s="817"/>
      <c r="K398" s="831"/>
      <c r="L398" s="835"/>
      <c r="M398" s="272"/>
      <c r="N398" s="175"/>
    </row>
    <row r="399" spans="1:14" ht="16.5" customHeight="1">
      <c r="A399" s="175"/>
      <c r="B399" s="271"/>
      <c r="C399" s="825"/>
      <c r="D399" s="830"/>
      <c r="E399" s="817"/>
      <c r="F399" s="817"/>
      <c r="G399" s="831"/>
      <c r="H399" s="830"/>
      <c r="I399" s="817"/>
      <c r="J399" s="817"/>
      <c r="K399" s="831"/>
      <c r="L399" s="835"/>
      <c r="M399" s="272"/>
      <c r="N399" s="175"/>
    </row>
    <row r="400" spans="1:14" ht="16.5" customHeight="1">
      <c r="A400" s="175"/>
      <c r="B400" s="271"/>
      <c r="C400" s="825"/>
      <c r="D400" s="830"/>
      <c r="E400" s="817"/>
      <c r="F400" s="817"/>
      <c r="G400" s="831"/>
      <c r="H400" s="830"/>
      <c r="I400" s="817"/>
      <c r="J400" s="817"/>
      <c r="K400" s="831"/>
      <c r="L400" s="835"/>
      <c r="M400" s="273"/>
      <c r="N400" s="175"/>
    </row>
    <row r="401" spans="1:14" ht="16.5" customHeight="1">
      <c r="A401" s="175"/>
      <c r="B401" s="271"/>
      <c r="C401" s="825"/>
      <c r="D401" s="830"/>
      <c r="E401" s="817"/>
      <c r="F401" s="817"/>
      <c r="G401" s="831"/>
      <c r="H401" s="830"/>
      <c r="I401" s="817"/>
      <c r="J401" s="817"/>
      <c r="K401" s="831"/>
      <c r="L401" s="835"/>
      <c r="M401" s="273"/>
      <c r="N401" s="175"/>
    </row>
    <row r="402" spans="1:14" ht="16.5" customHeight="1">
      <c r="A402" s="175"/>
      <c r="B402" s="271"/>
      <c r="C402" s="825"/>
      <c r="D402" s="830"/>
      <c r="E402" s="817"/>
      <c r="F402" s="817"/>
      <c r="G402" s="831"/>
      <c r="H402" s="830"/>
      <c r="I402" s="817"/>
      <c r="J402" s="817"/>
      <c r="K402" s="831"/>
      <c r="L402" s="835"/>
      <c r="M402" s="273"/>
      <c r="N402" s="175"/>
    </row>
    <row r="403" spans="1:14" ht="16.5" customHeight="1">
      <c r="A403" s="175"/>
      <c r="B403" s="271"/>
      <c r="C403" s="825"/>
      <c r="D403" s="830"/>
      <c r="E403" s="817"/>
      <c r="F403" s="817"/>
      <c r="G403" s="831"/>
      <c r="H403" s="830"/>
      <c r="I403" s="817"/>
      <c r="J403" s="817"/>
      <c r="K403" s="831"/>
      <c r="L403" s="835"/>
      <c r="M403" s="273"/>
      <c r="N403" s="175"/>
    </row>
    <row r="404" spans="1:14" ht="16.5" customHeight="1">
      <c r="A404" s="175"/>
      <c r="B404" s="271"/>
      <c r="C404" s="825"/>
      <c r="D404" s="830"/>
      <c r="E404" s="817"/>
      <c r="F404" s="817"/>
      <c r="G404" s="831"/>
      <c r="H404" s="830"/>
      <c r="I404" s="817"/>
      <c r="J404" s="817"/>
      <c r="K404" s="831"/>
      <c r="L404" s="835"/>
      <c r="M404" s="273"/>
      <c r="N404" s="175"/>
    </row>
    <row r="405" spans="1:14" ht="16.5" customHeight="1">
      <c r="A405" s="175"/>
      <c r="B405" s="271"/>
      <c r="C405" s="825"/>
      <c r="D405" s="830"/>
      <c r="E405" s="817"/>
      <c r="F405" s="817"/>
      <c r="G405" s="831"/>
      <c r="H405" s="830"/>
      <c r="I405" s="817"/>
      <c r="J405" s="817"/>
      <c r="K405" s="831"/>
      <c r="L405" s="835"/>
      <c r="M405" s="273"/>
      <c r="N405" s="175"/>
    </row>
    <row r="406" spans="1:14" ht="16.5" customHeight="1">
      <c r="A406" s="175"/>
      <c r="B406" s="271"/>
      <c r="C406" s="825"/>
      <c r="D406" s="830"/>
      <c r="E406" s="817"/>
      <c r="F406" s="817"/>
      <c r="G406" s="831"/>
      <c r="H406" s="830"/>
      <c r="I406" s="817"/>
      <c r="J406" s="817"/>
      <c r="K406" s="831"/>
      <c r="L406" s="835"/>
      <c r="M406" s="273"/>
      <c r="N406" s="175"/>
    </row>
    <row r="407" spans="1:14">
      <c r="A407" s="175"/>
      <c r="B407" s="271"/>
      <c r="C407" s="825"/>
      <c r="D407" s="830"/>
      <c r="E407" s="817"/>
      <c r="F407" s="817"/>
      <c r="G407" s="831"/>
      <c r="H407" s="830"/>
      <c r="I407" s="817"/>
      <c r="J407" s="817"/>
      <c r="K407" s="831"/>
      <c r="L407" s="835"/>
      <c r="M407" s="273"/>
      <c r="N407" s="175"/>
    </row>
    <row r="408" spans="1:14" ht="16.5" customHeight="1">
      <c r="A408" s="175"/>
      <c r="B408" s="271"/>
      <c r="C408" s="825"/>
      <c r="D408" s="830"/>
      <c r="E408" s="817"/>
      <c r="F408" s="817"/>
      <c r="G408" s="831"/>
      <c r="H408" s="830"/>
      <c r="I408" s="817"/>
      <c r="J408" s="817"/>
      <c r="K408" s="831"/>
      <c r="L408" s="835"/>
      <c r="M408" s="273"/>
      <c r="N408" s="175"/>
    </row>
    <row r="409" spans="1:14" ht="16.5" customHeight="1">
      <c r="A409" s="175"/>
      <c r="B409" s="271"/>
      <c r="C409" s="825"/>
      <c r="D409" s="830"/>
      <c r="E409" s="817"/>
      <c r="F409" s="817"/>
      <c r="G409" s="831"/>
      <c r="H409" s="830"/>
      <c r="I409" s="817"/>
      <c r="J409" s="817"/>
      <c r="K409" s="831"/>
      <c r="L409" s="835"/>
      <c r="M409" s="273"/>
      <c r="N409" s="175"/>
    </row>
    <row r="410" spans="1:14" ht="16.5" customHeight="1">
      <c r="A410" s="175"/>
      <c r="B410" s="275"/>
      <c r="C410" s="825"/>
      <c r="D410" s="830"/>
      <c r="E410" s="817"/>
      <c r="F410" s="817"/>
      <c r="G410" s="831"/>
      <c r="H410" s="830"/>
      <c r="I410" s="817"/>
      <c r="J410" s="817"/>
      <c r="K410" s="831"/>
      <c r="L410" s="835"/>
      <c r="M410" s="276"/>
      <c r="N410" s="175"/>
    </row>
    <row r="411" spans="1:14" ht="16.5" customHeight="1">
      <c r="A411" s="175"/>
      <c r="B411" s="271"/>
      <c r="C411" s="825"/>
      <c r="D411" s="837"/>
      <c r="E411" s="838"/>
      <c r="F411" s="838"/>
      <c r="G411" s="839"/>
      <c r="H411" s="837"/>
      <c r="I411" s="838"/>
      <c r="J411" s="838"/>
      <c r="K411" s="839"/>
      <c r="L411" s="840"/>
      <c r="M411" s="272"/>
      <c r="N411" s="175"/>
    </row>
    <row r="412" spans="1:14" ht="16.5" customHeight="1">
      <c r="A412" s="175"/>
      <c r="B412" s="271"/>
      <c r="C412" s="825" t="s">
        <v>243</v>
      </c>
      <c r="D412" s="827"/>
      <c r="E412" s="828"/>
      <c r="F412" s="828"/>
      <c r="G412" s="829"/>
      <c r="H412" s="827"/>
      <c r="I412" s="828"/>
      <c r="J412" s="828"/>
      <c r="K412" s="829"/>
      <c r="L412" s="834"/>
      <c r="M412" s="272"/>
      <c r="N412" s="175"/>
    </row>
    <row r="413" spans="1:14" ht="16.5" customHeight="1">
      <c r="A413" s="175"/>
      <c r="B413" s="271"/>
      <c r="C413" s="825"/>
      <c r="D413" s="830"/>
      <c r="E413" s="817"/>
      <c r="F413" s="817"/>
      <c r="G413" s="831"/>
      <c r="H413" s="830"/>
      <c r="I413" s="817"/>
      <c r="J413" s="817"/>
      <c r="K413" s="831"/>
      <c r="L413" s="835"/>
      <c r="M413" s="272"/>
      <c r="N413" s="175"/>
    </row>
    <row r="414" spans="1:14" ht="16.5" customHeight="1">
      <c r="A414" s="175"/>
      <c r="B414" s="271"/>
      <c r="C414" s="825"/>
      <c r="D414" s="830"/>
      <c r="E414" s="817"/>
      <c r="F414" s="817"/>
      <c r="G414" s="831"/>
      <c r="H414" s="830"/>
      <c r="I414" s="817"/>
      <c r="J414" s="817"/>
      <c r="K414" s="831"/>
      <c r="L414" s="835"/>
      <c r="M414" s="272"/>
      <c r="N414" s="175"/>
    </row>
    <row r="415" spans="1:14" ht="16.5" customHeight="1">
      <c r="A415" s="175"/>
      <c r="B415" s="271"/>
      <c r="C415" s="825"/>
      <c r="D415" s="830"/>
      <c r="E415" s="817"/>
      <c r="F415" s="817"/>
      <c r="G415" s="831"/>
      <c r="H415" s="830"/>
      <c r="I415" s="817"/>
      <c r="J415" s="817"/>
      <c r="K415" s="831"/>
      <c r="L415" s="835"/>
      <c r="M415" s="273"/>
      <c r="N415" s="175"/>
    </row>
    <row r="416" spans="1:14" ht="16.5" customHeight="1">
      <c r="A416" s="175"/>
      <c r="B416" s="271"/>
      <c r="C416" s="825"/>
      <c r="D416" s="830"/>
      <c r="E416" s="817"/>
      <c r="F416" s="817"/>
      <c r="G416" s="831"/>
      <c r="H416" s="830"/>
      <c r="I416" s="817"/>
      <c r="J416" s="817"/>
      <c r="K416" s="831"/>
      <c r="L416" s="835"/>
      <c r="M416" s="273"/>
      <c r="N416" s="175"/>
    </row>
    <row r="417" spans="1:14" ht="16.5" customHeight="1">
      <c r="A417" s="175"/>
      <c r="B417" s="271"/>
      <c r="C417" s="825"/>
      <c r="D417" s="830"/>
      <c r="E417" s="817"/>
      <c r="F417" s="817"/>
      <c r="G417" s="831"/>
      <c r="H417" s="830"/>
      <c r="I417" s="817"/>
      <c r="J417" s="817"/>
      <c r="K417" s="831"/>
      <c r="L417" s="835"/>
      <c r="M417" s="273"/>
      <c r="N417" s="175"/>
    </row>
    <row r="418" spans="1:14" ht="16.5" customHeight="1">
      <c r="A418" s="175"/>
      <c r="B418" s="271"/>
      <c r="C418" s="825"/>
      <c r="D418" s="830"/>
      <c r="E418" s="817"/>
      <c r="F418" s="817"/>
      <c r="G418" s="831"/>
      <c r="H418" s="830"/>
      <c r="I418" s="817"/>
      <c r="J418" s="817"/>
      <c r="K418" s="831"/>
      <c r="L418" s="835"/>
      <c r="M418" s="273"/>
      <c r="N418" s="175"/>
    </row>
    <row r="419" spans="1:14" ht="16.5" customHeight="1">
      <c r="A419" s="175"/>
      <c r="B419" s="271"/>
      <c r="C419" s="825"/>
      <c r="D419" s="830"/>
      <c r="E419" s="817"/>
      <c r="F419" s="817"/>
      <c r="G419" s="831"/>
      <c r="H419" s="830"/>
      <c r="I419" s="817"/>
      <c r="J419" s="817"/>
      <c r="K419" s="831"/>
      <c r="L419" s="835"/>
      <c r="M419" s="273"/>
      <c r="N419" s="175"/>
    </row>
    <row r="420" spans="1:14" ht="16.5" customHeight="1">
      <c r="A420" s="175"/>
      <c r="B420" s="271"/>
      <c r="C420" s="825"/>
      <c r="D420" s="830"/>
      <c r="E420" s="817"/>
      <c r="F420" s="817"/>
      <c r="G420" s="831"/>
      <c r="H420" s="830"/>
      <c r="I420" s="817"/>
      <c r="J420" s="817"/>
      <c r="K420" s="831"/>
      <c r="L420" s="835"/>
      <c r="M420" s="273"/>
      <c r="N420" s="175"/>
    </row>
    <row r="421" spans="1:14" ht="16.5" customHeight="1">
      <c r="A421" s="175"/>
      <c r="B421" s="271"/>
      <c r="C421" s="825"/>
      <c r="D421" s="830"/>
      <c r="E421" s="817"/>
      <c r="F421" s="817"/>
      <c r="G421" s="831"/>
      <c r="H421" s="830"/>
      <c r="I421" s="817"/>
      <c r="J421" s="817"/>
      <c r="K421" s="831"/>
      <c r="L421" s="835"/>
      <c r="M421" s="273"/>
      <c r="N421" s="175"/>
    </row>
    <row r="422" spans="1:14">
      <c r="A422" s="175"/>
      <c r="B422" s="271"/>
      <c r="C422" s="825"/>
      <c r="D422" s="830"/>
      <c r="E422" s="817"/>
      <c r="F422" s="817"/>
      <c r="G422" s="831"/>
      <c r="H422" s="830"/>
      <c r="I422" s="817"/>
      <c r="J422" s="817"/>
      <c r="K422" s="831"/>
      <c r="L422" s="835"/>
      <c r="M422" s="273"/>
      <c r="N422" s="175"/>
    </row>
    <row r="423" spans="1:14" ht="16.5" customHeight="1">
      <c r="A423" s="175"/>
      <c r="B423" s="271"/>
      <c r="C423" s="825"/>
      <c r="D423" s="830"/>
      <c r="E423" s="817"/>
      <c r="F423" s="817"/>
      <c r="G423" s="831"/>
      <c r="H423" s="830"/>
      <c r="I423" s="817"/>
      <c r="J423" s="817"/>
      <c r="K423" s="831"/>
      <c r="L423" s="835"/>
      <c r="M423" s="273"/>
      <c r="N423" s="175"/>
    </row>
    <row r="424" spans="1:14" ht="16.5" customHeight="1">
      <c r="A424" s="175"/>
      <c r="B424" s="271"/>
      <c r="C424" s="825"/>
      <c r="D424" s="830"/>
      <c r="E424" s="817"/>
      <c r="F424" s="817"/>
      <c r="G424" s="831"/>
      <c r="H424" s="830"/>
      <c r="I424" s="817"/>
      <c r="J424" s="817"/>
      <c r="K424" s="831"/>
      <c r="L424" s="835"/>
      <c r="M424" s="273"/>
      <c r="N424" s="175"/>
    </row>
    <row r="425" spans="1:14" ht="16.5" customHeight="1">
      <c r="A425" s="175"/>
      <c r="B425" s="275"/>
      <c r="C425" s="825"/>
      <c r="D425" s="830"/>
      <c r="E425" s="817"/>
      <c r="F425" s="817"/>
      <c r="G425" s="831"/>
      <c r="H425" s="830"/>
      <c r="I425" s="817"/>
      <c r="J425" s="817"/>
      <c r="K425" s="831"/>
      <c r="L425" s="835"/>
      <c r="M425" s="276"/>
      <c r="N425" s="175"/>
    </row>
    <row r="426" spans="1:14" ht="16.5" customHeight="1">
      <c r="A426" s="175"/>
      <c r="B426" s="271"/>
      <c r="C426" s="825"/>
      <c r="D426" s="837"/>
      <c r="E426" s="838"/>
      <c r="F426" s="838"/>
      <c r="G426" s="839"/>
      <c r="H426" s="837"/>
      <c r="I426" s="838"/>
      <c r="J426" s="838"/>
      <c r="K426" s="839"/>
      <c r="L426" s="840"/>
      <c r="M426" s="272"/>
      <c r="N426" s="175"/>
    </row>
    <row r="427" spans="1:14" ht="16.5" customHeight="1">
      <c r="A427" s="175"/>
      <c r="B427" s="271"/>
      <c r="C427" s="825" t="s">
        <v>428</v>
      </c>
      <c r="D427" s="827"/>
      <c r="E427" s="828"/>
      <c r="F427" s="828"/>
      <c r="G427" s="829"/>
      <c r="H427" s="827"/>
      <c r="I427" s="828"/>
      <c r="J427" s="828"/>
      <c r="K427" s="829"/>
      <c r="L427" s="834"/>
      <c r="M427" s="272"/>
      <c r="N427" s="175"/>
    </row>
    <row r="428" spans="1:14" ht="16.5" customHeight="1">
      <c r="A428" s="175"/>
      <c r="B428" s="271"/>
      <c r="C428" s="825"/>
      <c r="D428" s="830"/>
      <c r="E428" s="817"/>
      <c r="F428" s="817"/>
      <c r="G428" s="831"/>
      <c r="H428" s="830"/>
      <c r="I428" s="817"/>
      <c r="J428" s="817"/>
      <c r="K428" s="831"/>
      <c r="L428" s="835"/>
      <c r="M428" s="272"/>
      <c r="N428" s="175"/>
    </row>
    <row r="429" spans="1:14" ht="16.5" customHeight="1">
      <c r="A429" s="175"/>
      <c r="B429" s="271"/>
      <c r="C429" s="825"/>
      <c r="D429" s="830"/>
      <c r="E429" s="817"/>
      <c r="F429" s="817"/>
      <c r="G429" s="831"/>
      <c r="H429" s="830"/>
      <c r="I429" s="817"/>
      <c r="J429" s="817"/>
      <c r="K429" s="831"/>
      <c r="L429" s="835"/>
      <c r="M429" s="272"/>
      <c r="N429" s="175"/>
    </row>
    <row r="430" spans="1:14" ht="16.5" customHeight="1">
      <c r="A430" s="175"/>
      <c r="B430" s="271"/>
      <c r="C430" s="825"/>
      <c r="D430" s="830"/>
      <c r="E430" s="817"/>
      <c r="F430" s="817"/>
      <c r="G430" s="831"/>
      <c r="H430" s="830"/>
      <c r="I430" s="817"/>
      <c r="J430" s="817"/>
      <c r="K430" s="831"/>
      <c r="L430" s="835"/>
      <c r="M430" s="273"/>
      <c r="N430" s="175"/>
    </row>
    <row r="431" spans="1:14" ht="16.5" customHeight="1">
      <c r="A431" s="175"/>
      <c r="B431" s="271"/>
      <c r="C431" s="825"/>
      <c r="D431" s="830"/>
      <c r="E431" s="817"/>
      <c r="F431" s="817"/>
      <c r="G431" s="831"/>
      <c r="H431" s="830"/>
      <c r="I431" s="817"/>
      <c r="J431" s="817"/>
      <c r="K431" s="831"/>
      <c r="L431" s="835"/>
      <c r="M431" s="273"/>
      <c r="N431" s="175"/>
    </row>
    <row r="432" spans="1:14" ht="16.5" customHeight="1">
      <c r="A432" s="175"/>
      <c r="B432" s="271"/>
      <c r="C432" s="825"/>
      <c r="D432" s="830"/>
      <c r="E432" s="817"/>
      <c r="F432" s="817"/>
      <c r="G432" s="831"/>
      <c r="H432" s="830"/>
      <c r="I432" s="817"/>
      <c r="J432" s="817"/>
      <c r="K432" s="831"/>
      <c r="L432" s="835"/>
      <c r="M432" s="273"/>
      <c r="N432" s="175"/>
    </row>
    <row r="433" spans="1:14" ht="16.5" customHeight="1">
      <c r="A433" s="175"/>
      <c r="B433" s="271"/>
      <c r="C433" s="825"/>
      <c r="D433" s="830"/>
      <c r="E433" s="817"/>
      <c r="F433" s="817"/>
      <c r="G433" s="831"/>
      <c r="H433" s="830"/>
      <c r="I433" s="817"/>
      <c r="J433" s="817"/>
      <c r="K433" s="831"/>
      <c r="L433" s="835"/>
      <c r="M433" s="273"/>
      <c r="N433" s="175"/>
    </row>
    <row r="434" spans="1:14" ht="16.5" customHeight="1">
      <c r="A434" s="175"/>
      <c r="B434" s="271"/>
      <c r="C434" s="825"/>
      <c r="D434" s="830"/>
      <c r="E434" s="817"/>
      <c r="F434" s="817"/>
      <c r="G434" s="831"/>
      <c r="H434" s="830"/>
      <c r="I434" s="817"/>
      <c r="J434" s="817"/>
      <c r="K434" s="831"/>
      <c r="L434" s="835"/>
      <c r="M434" s="273"/>
      <c r="N434" s="175"/>
    </row>
    <row r="435" spans="1:14" ht="16.5" customHeight="1">
      <c r="A435" s="175"/>
      <c r="B435" s="271"/>
      <c r="C435" s="825"/>
      <c r="D435" s="830"/>
      <c r="E435" s="817"/>
      <c r="F435" s="817"/>
      <c r="G435" s="831"/>
      <c r="H435" s="830"/>
      <c r="I435" s="817"/>
      <c r="J435" s="817"/>
      <c r="K435" s="831"/>
      <c r="L435" s="835"/>
      <c r="M435" s="273"/>
      <c r="N435" s="175"/>
    </row>
    <row r="436" spans="1:14" ht="16.5" customHeight="1">
      <c r="A436" s="175"/>
      <c r="B436" s="271"/>
      <c r="C436" s="825"/>
      <c r="D436" s="830"/>
      <c r="E436" s="817"/>
      <c r="F436" s="817"/>
      <c r="G436" s="831"/>
      <c r="H436" s="830"/>
      <c r="I436" s="817"/>
      <c r="J436" s="817"/>
      <c r="K436" s="831"/>
      <c r="L436" s="835"/>
      <c r="M436" s="273"/>
      <c r="N436" s="175"/>
    </row>
    <row r="437" spans="1:14">
      <c r="A437" s="175"/>
      <c r="B437" s="271"/>
      <c r="C437" s="825"/>
      <c r="D437" s="830"/>
      <c r="E437" s="817"/>
      <c r="F437" s="817"/>
      <c r="G437" s="831"/>
      <c r="H437" s="830"/>
      <c r="I437" s="817"/>
      <c r="J437" s="817"/>
      <c r="K437" s="831"/>
      <c r="L437" s="835"/>
      <c r="M437" s="273"/>
      <c r="N437" s="175"/>
    </row>
    <row r="438" spans="1:14" ht="16.5" customHeight="1">
      <c r="A438" s="175"/>
      <c r="B438" s="271"/>
      <c r="C438" s="825"/>
      <c r="D438" s="830"/>
      <c r="E438" s="817"/>
      <c r="F438" s="817"/>
      <c r="G438" s="831"/>
      <c r="H438" s="830"/>
      <c r="I438" s="817"/>
      <c r="J438" s="817"/>
      <c r="K438" s="831"/>
      <c r="L438" s="835"/>
      <c r="M438" s="273"/>
      <c r="N438" s="175"/>
    </row>
    <row r="439" spans="1:14" ht="16.5" customHeight="1">
      <c r="A439" s="175"/>
      <c r="B439" s="271"/>
      <c r="C439" s="825"/>
      <c r="D439" s="830"/>
      <c r="E439" s="817"/>
      <c r="F439" s="817"/>
      <c r="G439" s="831"/>
      <c r="H439" s="830"/>
      <c r="I439" s="817"/>
      <c r="J439" s="817"/>
      <c r="K439" s="831"/>
      <c r="L439" s="835"/>
      <c r="M439" s="273"/>
      <c r="N439" s="175"/>
    </row>
    <row r="440" spans="1:14" ht="16.5" customHeight="1">
      <c r="A440" s="175"/>
      <c r="B440" s="275"/>
      <c r="C440" s="825"/>
      <c r="D440" s="830"/>
      <c r="E440" s="817"/>
      <c r="F440" s="817"/>
      <c r="G440" s="831"/>
      <c r="H440" s="830"/>
      <c r="I440" s="817"/>
      <c r="J440" s="817"/>
      <c r="K440" s="831"/>
      <c r="L440" s="835"/>
      <c r="M440" s="276"/>
      <c r="N440" s="175"/>
    </row>
    <row r="441" spans="1:14" ht="16.5" customHeight="1" thickBot="1">
      <c r="A441" s="175"/>
      <c r="B441" s="271"/>
      <c r="C441" s="826"/>
      <c r="D441" s="832"/>
      <c r="E441" s="820"/>
      <c r="F441" s="820"/>
      <c r="G441" s="833"/>
      <c r="H441" s="832"/>
      <c r="I441" s="820"/>
      <c r="J441" s="820"/>
      <c r="K441" s="833"/>
      <c r="L441" s="836"/>
      <c r="M441" s="272"/>
      <c r="N441" s="175"/>
    </row>
    <row r="442" spans="1:14" ht="16.5" customHeight="1">
      <c r="A442" s="175"/>
      <c r="B442" s="271"/>
      <c r="C442" s="321"/>
      <c r="D442" s="320"/>
      <c r="E442" s="320"/>
      <c r="F442" s="320"/>
      <c r="G442" s="320"/>
      <c r="H442" s="320"/>
      <c r="I442" s="320"/>
      <c r="J442" s="320"/>
      <c r="K442" s="320"/>
      <c r="L442" s="320"/>
      <c r="M442" s="272"/>
      <c r="N442" s="175"/>
    </row>
    <row r="443" spans="1:14" ht="16.5" customHeight="1" thickBot="1">
      <c r="A443" s="175"/>
      <c r="B443" s="277"/>
      <c r="C443" s="278"/>
      <c r="D443" s="278"/>
      <c r="E443" s="278"/>
      <c r="F443" s="278"/>
      <c r="G443" s="278"/>
      <c r="H443" s="278"/>
      <c r="I443" s="278"/>
      <c r="J443" s="278"/>
      <c r="K443" s="278"/>
      <c r="L443" s="278"/>
      <c r="M443" s="279"/>
      <c r="N443" s="175"/>
    </row>
    <row r="444" spans="1:14" ht="16.5" customHeight="1">
      <c r="A444" s="175"/>
      <c r="B444" s="208"/>
      <c r="C444" s="208"/>
      <c r="D444" s="208"/>
      <c r="E444" s="208"/>
      <c r="F444" s="208"/>
      <c r="G444" s="208"/>
      <c r="H444" s="208"/>
      <c r="I444" s="208"/>
      <c r="J444" s="208"/>
      <c r="K444" s="208"/>
      <c r="L444" s="208"/>
      <c r="M444" s="208"/>
      <c r="N444" s="175"/>
    </row>
    <row r="445" spans="1:14" ht="16.5" customHeight="1" thickBot="1">
      <c r="A445" s="175"/>
      <c r="B445" s="175"/>
      <c r="C445" s="175"/>
      <c r="D445" s="175"/>
      <c r="E445" s="175"/>
      <c r="F445" s="175"/>
      <c r="G445" s="175"/>
      <c r="H445" s="175"/>
      <c r="I445" s="175"/>
      <c r="J445" s="175"/>
      <c r="K445" s="175"/>
      <c r="L445" s="175"/>
      <c r="M445" s="175"/>
      <c r="N445" s="175"/>
    </row>
    <row r="446" spans="1:14" ht="16.5" customHeight="1" thickBot="1">
      <c r="A446" s="175"/>
      <c r="B446" s="177"/>
      <c r="C446" s="178"/>
      <c r="D446" s="178"/>
      <c r="E446" s="178"/>
      <c r="F446" s="178"/>
      <c r="G446" s="178"/>
      <c r="H446" s="178"/>
      <c r="I446" s="178"/>
      <c r="J446" s="178"/>
      <c r="K446" s="178"/>
      <c r="L446" s="178"/>
      <c r="M446" s="179"/>
      <c r="N446" s="175"/>
    </row>
    <row r="447" spans="1:14" ht="16.5" customHeight="1">
      <c r="A447" s="175"/>
      <c r="B447" s="180"/>
      <c r="C447" s="211"/>
      <c r="D447" s="212"/>
      <c r="E447" s="657" t="s">
        <v>226</v>
      </c>
      <c r="F447" s="822"/>
      <c r="G447" s="658"/>
      <c r="H447" s="658"/>
      <c r="I447" s="658"/>
      <c r="J447" s="659"/>
      <c r="K447" s="212"/>
      <c r="L447" s="213"/>
      <c r="M447" s="214"/>
      <c r="N447" s="175"/>
    </row>
    <row r="448" spans="1:14" ht="16.5" customHeight="1">
      <c r="A448" s="175"/>
      <c r="B448" s="180"/>
      <c r="C448" s="215"/>
      <c r="D448" s="257"/>
      <c r="E448" s="660"/>
      <c r="F448" s="661"/>
      <c r="G448" s="661"/>
      <c r="H448" s="661"/>
      <c r="I448" s="661"/>
      <c r="J448" s="662"/>
      <c r="K448" s="188"/>
      <c r="L448" s="214"/>
      <c r="M448" s="214"/>
      <c r="N448" s="175"/>
    </row>
    <row r="449" spans="1:16" ht="16.5" customHeight="1">
      <c r="A449" s="175"/>
      <c r="B449" s="180"/>
      <c r="C449" s="215"/>
      <c r="D449" s="257"/>
      <c r="E449" s="660"/>
      <c r="F449" s="661"/>
      <c r="G449" s="661"/>
      <c r="H449" s="661"/>
      <c r="I449" s="661"/>
      <c r="J449" s="662"/>
      <c r="K449" s="188"/>
      <c r="L449" s="214"/>
      <c r="M449" s="214"/>
      <c r="N449" s="175"/>
    </row>
    <row r="450" spans="1:16" ht="16.5" customHeight="1" thickBot="1">
      <c r="A450" s="175"/>
      <c r="B450" s="180"/>
      <c r="C450" s="216"/>
      <c r="D450" s="217"/>
      <c r="E450" s="663"/>
      <c r="F450" s="664"/>
      <c r="G450" s="664"/>
      <c r="H450" s="664"/>
      <c r="I450" s="664"/>
      <c r="J450" s="665"/>
      <c r="K450" s="217"/>
      <c r="L450" s="218"/>
      <c r="M450" s="214"/>
      <c r="N450" s="175"/>
    </row>
    <row r="451" spans="1:16" ht="16.5" customHeight="1">
      <c r="A451" s="175"/>
      <c r="B451" s="180"/>
      <c r="C451" s="258"/>
      <c r="D451" s="188"/>
      <c r="E451" s="259"/>
      <c r="F451" s="824" t="s">
        <v>225</v>
      </c>
      <c r="G451" s="824"/>
      <c r="H451" s="823" t="str">
        <f>H7</f>
        <v>LB11323</v>
      </c>
      <c r="I451" s="823"/>
      <c r="J451" s="259"/>
      <c r="K451" s="188"/>
      <c r="L451" s="188"/>
      <c r="M451" s="214"/>
      <c r="N451" s="175"/>
    </row>
    <row r="452" spans="1:16" ht="13.5" customHeight="1" thickBot="1">
      <c r="A452" s="175"/>
      <c r="B452" s="180"/>
      <c r="C452" s="666"/>
      <c r="D452" s="666"/>
      <c r="E452" s="666"/>
      <c r="F452" s="666"/>
      <c r="G452" s="666"/>
      <c r="H452" s="666"/>
      <c r="I452" s="666"/>
      <c r="J452" s="666"/>
      <c r="K452" s="666"/>
      <c r="L452" s="666"/>
      <c r="M452" s="667"/>
      <c r="N452" s="175"/>
    </row>
    <row r="453" spans="1:16" ht="16.5" customHeight="1" thickBot="1">
      <c r="A453" s="175"/>
      <c r="B453" s="599" t="s">
        <v>430</v>
      </c>
      <c r="C453" s="600"/>
      <c r="D453" s="600"/>
      <c r="E453" s="600"/>
      <c r="F453" s="600"/>
      <c r="G453" s="600"/>
      <c r="H453" s="600"/>
      <c r="I453" s="600"/>
      <c r="J453" s="600"/>
      <c r="K453" s="600"/>
      <c r="L453" s="600"/>
      <c r="M453" s="601"/>
      <c r="N453" s="175"/>
    </row>
    <row r="454" spans="1:16" ht="13.5" customHeight="1" thickBot="1">
      <c r="A454" s="175"/>
      <c r="B454" s="268"/>
      <c r="C454" s="269"/>
      <c r="D454" s="269"/>
      <c r="E454" s="269"/>
      <c r="F454" s="269"/>
      <c r="G454" s="269"/>
      <c r="H454" s="269"/>
      <c r="I454" s="269"/>
      <c r="J454" s="269"/>
      <c r="K454" s="269"/>
      <c r="L454" s="269"/>
      <c r="M454" s="270"/>
      <c r="N454" s="175"/>
    </row>
    <row r="455" spans="1:16" ht="14.4">
      <c r="A455" s="175"/>
      <c r="B455" s="271"/>
      <c r="C455" s="890" t="s">
        <v>242</v>
      </c>
      <c r="D455" s="891"/>
      <c r="E455" s="891"/>
      <c r="F455" s="891"/>
      <c r="G455" s="891" t="s">
        <v>206</v>
      </c>
      <c r="H455" s="891"/>
      <c r="I455" s="891"/>
      <c r="J455" s="902"/>
      <c r="K455" s="890" t="s">
        <v>179</v>
      </c>
      <c r="L455" s="892"/>
      <c r="M455" s="272"/>
      <c r="N455" s="175"/>
      <c r="P455" s="284" t="s">
        <v>439</v>
      </c>
    </row>
    <row r="456" spans="1:16" ht="14.25" customHeight="1">
      <c r="A456" s="175"/>
      <c r="B456" s="271"/>
      <c r="C456" s="867"/>
      <c r="D456" s="828"/>
      <c r="E456" s="828"/>
      <c r="F456" s="868"/>
      <c r="G456" s="867"/>
      <c r="H456" s="828"/>
      <c r="I456" s="828"/>
      <c r="J456" s="868"/>
      <c r="K456" s="878" t="str">
        <f>'C.Antenna &amp; RRU information'!I48</f>
        <v>SWAP G900 Antenna</v>
      </c>
      <c r="L456" s="879"/>
      <c r="M456" s="272"/>
      <c r="N456" s="175"/>
      <c r="P456" s="317" t="s">
        <v>443</v>
      </c>
    </row>
    <row r="457" spans="1:16" ht="14.25" customHeight="1">
      <c r="A457" s="175"/>
      <c r="B457" s="271"/>
      <c r="C457" s="816"/>
      <c r="D457" s="817"/>
      <c r="E457" s="817"/>
      <c r="F457" s="818"/>
      <c r="G457" s="816"/>
      <c r="H457" s="817"/>
      <c r="I457" s="817"/>
      <c r="J457" s="818"/>
      <c r="K457" s="880"/>
      <c r="L457" s="881"/>
      <c r="M457" s="272"/>
      <c r="N457" s="175"/>
    </row>
    <row r="458" spans="1:16" ht="14.25" customHeight="1">
      <c r="A458" s="175"/>
      <c r="B458" s="271"/>
      <c r="C458" s="816"/>
      <c r="D458" s="817"/>
      <c r="E458" s="817"/>
      <c r="F458" s="818"/>
      <c r="G458" s="816"/>
      <c r="H458" s="817"/>
      <c r="I458" s="817"/>
      <c r="J458" s="818"/>
      <c r="K458" s="880"/>
      <c r="L458" s="881"/>
      <c r="M458" s="273"/>
      <c r="N458" s="175"/>
    </row>
    <row r="459" spans="1:16" ht="14.25" customHeight="1">
      <c r="A459" s="175"/>
      <c r="B459" s="271"/>
      <c r="C459" s="816"/>
      <c r="D459" s="817"/>
      <c r="E459" s="817"/>
      <c r="F459" s="818"/>
      <c r="G459" s="816"/>
      <c r="H459" s="817"/>
      <c r="I459" s="817"/>
      <c r="J459" s="818"/>
      <c r="K459" s="880"/>
      <c r="L459" s="881"/>
      <c r="M459" s="273"/>
      <c r="N459" s="175"/>
    </row>
    <row r="460" spans="1:16" ht="14.25" customHeight="1">
      <c r="A460" s="175"/>
      <c r="B460" s="271"/>
      <c r="C460" s="816"/>
      <c r="D460" s="817"/>
      <c r="E460" s="817"/>
      <c r="F460" s="818"/>
      <c r="G460" s="816"/>
      <c r="H460" s="817"/>
      <c r="I460" s="817"/>
      <c r="J460" s="818"/>
      <c r="K460" s="880"/>
      <c r="L460" s="881"/>
      <c r="M460" s="273"/>
      <c r="N460" s="175"/>
    </row>
    <row r="461" spans="1:16" ht="16.5" customHeight="1">
      <c r="A461" s="175"/>
      <c r="B461" s="271"/>
      <c r="C461" s="816"/>
      <c r="D461" s="817"/>
      <c r="E461" s="817"/>
      <c r="F461" s="818"/>
      <c r="G461" s="816"/>
      <c r="H461" s="817"/>
      <c r="I461" s="817"/>
      <c r="J461" s="818"/>
      <c r="K461" s="880"/>
      <c r="L461" s="881"/>
      <c r="M461" s="273"/>
      <c r="N461" s="175"/>
    </row>
    <row r="462" spans="1:16" ht="16.5" customHeight="1">
      <c r="A462" s="175"/>
      <c r="B462" s="271"/>
      <c r="C462" s="816"/>
      <c r="D462" s="817"/>
      <c r="E462" s="817"/>
      <c r="F462" s="818"/>
      <c r="G462" s="816"/>
      <c r="H462" s="817"/>
      <c r="I462" s="817"/>
      <c r="J462" s="818"/>
      <c r="K462" s="880"/>
      <c r="L462" s="881"/>
      <c r="M462" s="273"/>
      <c r="N462" s="175"/>
    </row>
    <row r="463" spans="1:16" ht="16.5" customHeight="1">
      <c r="A463" s="175"/>
      <c r="B463" s="271"/>
      <c r="C463" s="816"/>
      <c r="D463" s="817"/>
      <c r="E463" s="817"/>
      <c r="F463" s="818"/>
      <c r="G463" s="816"/>
      <c r="H463" s="817"/>
      <c r="I463" s="817"/>
      <c r="J463" s="818"/>
      <c r="K463" s="880"/>
      <c r="L463" s="881"/>
      <c r="M463" s="273"/>
      <c r="N463" s="175"/>
    </row>
    <row r="464" spans="1:16" ht="16.5" customHeight="1">
      <c r="A464" s="175"/>
      <c r="B464" s="271"/>
      <c r="C464" s="816"/>
      <c r="D464" s="817"/>
      <c r="E464" s="817"/>
      <c r="F464" s="818"/>
      <c r="G464" s="816"/>
      <c r="H464" s="817"/>
      <c r="I464" s="817"/>
      <c r="J464" s="818"/>
      <c r="K464" s="880"/>
      <c r="L464" s="881"/>
      <c r="M464" s="274"/>
      <c r="N464" s="175"/>
    </row>
    <row r="465" spans="1:16" ht="16.5" customHeight="1">
      <c r="A465" s="175"/>
      <c r="B465" s="271"/>
      <c r="C465" s="816"/>
      <c r="D465" s="817"/>
      <c r="E465" s="817"/>
      <c r="F465" s="818"/>
      <c r="G465" s="816"/>
      <c r="H465" s="817"/>
      <c r="I465" s="817"/>
      <c r="J465" s="818"/>
      <c r="K465" s="880"/>
      <c r="L465" s="881"/>
      <c r="M465" s="272"/>
      <c r="N465" s="175"/>
    </row>
    <row r="466" spans="1:16" ht="16.5" customHeight="1">
      <c r="A466" s="175"/>
      <c r="B466" s="271"/>
      <c r="C466" s="816"/>
      <c r="D466" s="817"/>
      <c r="E466" s="817"/>
      <c r="F466" s="818"/>
      <c r="G466" s="816"/>
      <c r="H466" s="817"/>
      <c r="I466" s="817"/>
      <c r="J466" s="818"/>
      <c r="K466" s="880"/>
      <c r="L466" s="881"/>
      <c r="M466" s="272"/>
      <c r="N466" s="175"/>
    </row>
    <row r="467" spans="1:16" ht="16.5" customHeight="1">
      <c r="A467" s="175"/>
      <c r="B467" s="271"/>
      <c r="C467" s="816"/>
      <c r="D467" s="817"/>
      <c r="E467" s="817"/>
      <c r="F467" s="818"/>
      <c r="G467" s="816"/>
      <c r="H467" s="817"/>
      <c r="I467" s="817"/>
      <c r="J467" s="818"/>
      <c r="K467" s="880"/>
      <c r="L467" s="881"/>
      <c r="M467" s="273"/>
      <c r="N467" s="175"/>
    </row>
    <row r="468" spans="1:16" ht="16.5" customHeight="1">
      <c r="A468" s="175"/>
      <c r="B468" s="271"/>
      <c r="C468" s="816"/>
      <c r="D468" s="817"/>
      <c r="E468" s="817"/>
      <c r="F468" s="818"/>
      <c r="G468" s="816"/>
      <c r="H468" s="817"/>
      <c r="I468" s="817"/>
      <c r="J468" s="818"/>
      <c r="K468" s="880"/>
      <c r="L468" s="881"/>
      <c r="M468" s="273"/>
      <c r="N468" s="175"/>
    </row>
    <row r="469" spans="1:16" ht="16.5" customHeight="1">
      <c r="A469" s="175"/>
      <c r="B469" s="271"/>
      <c r="C469" s="816"/>
      <c r="D469" s="817"/>
      <c r="E469" s="817"/>
      <c r="F469" s="818"/>
      <c r="G469" s="816"/>
      <c r="H469" s="817"/>
      <c r="I469" s="817"/>
      <c r="J469" s="818"/>
      <c r="K469" s="880"/>
      <c r="L469" s="881"/>
      <c r="M469" s="273"/>
      <c r="N469" s="175"/>
    </row>
    <row r="470" spans="1:16" ht="16.5" customHeight="1">
      <c r="A470" s="175"/>
      <c r="B470" s="271"/>
      <c r="C470" s="816"/>
      <c r="D470" s="817"/>
      <c r="E470" s="817"/>
      <c r="F470" s="818"/>
      <c r="G470" s="816"/>
      <c r="H470" s="817"/>
      <c r="I470" s="817"/>
      <c r="J470" s="818"/>
      <c r="K470" s="880"/>
      <c r="L470" s="881"/>
      <c r="M470" s="273"/>
      <c r="N470" s="175"/>
    </row>
    <row r="471" spans="1:16" ht="16.5" customHeight="1">
      <c r="A471" s="175"/>
      <c r="B471" s="271"/>
      <c r="C471" s="869"/>
      <c r="D471" s="838"/>
      <c r="E471" s="838"/>
      <c r="F471" s="870"/>
      <c r="G471" s="869"/>
      <c r="H471" s="838"/>
      <c r="I471" s="838"/>
      <c r="J471" s="870"/>
      <c r="K471" s="880"/>
      <c r="L471" s="881"/>
      <c r="M471" s="273"/>
      <c r="N471" s="175"/>
    </row>
    <row r="472" spans="1:16" ht="14.25" customHeight="1" thickBot="1">
      <c r="A472" s="175"/>
      <c r="B472" s="271"/>
      <c r="C472" s="871" t="s">
        <v>207</v>
      </c>
      <c r="D472" s="872"/>
      <c r="E472" s="872"/>
      <c r="F472" s="872"/>
      <c r="G472" s="872" t="s">
        <v>428</v>
      </c>
      <c r="H472" s="872"/>
      <c r="I472" s="872"/>
      <c r="J472" s="873"/>
      <c r="K472" s="882"/>
      <c r="L472" s="883"/>
      <c r="M472" s="272"/>
      <c r="N472" s="175"/>
    </row>
    <row r="473" spans="1:16" ht="14.25" customHeight="1">
      <c r="A473" s="175"/>
      <c r="B473" s="271"/>
      <c r="C473" s="867"/>
      <c r="D473" s="828"/>
      <c r="E473" s="828"/>
      <c r="F473" s="868"/>
      <c r="G473" s="874"/>
      <c r="H473" s="874"/>
      <c r="I473" s="874"/>
      <c r="J473" s="875"/>
      <c r="K473" s="884"/>
      <c r="L473" s="886"/>
      <c r="M473" s="272"/>
      <c r="N473" s="175"/>
    </row>
    <row r="474" spans="1:16" ht="14.25" customHeight="1">
      <c r="A474" s="175"/>
      <c r="B474" s="271"/>
      <c r="C474" s="816"/>
      <c r="D474" s="817"/>
      <c r="E474" s="817"/>
      <c r="F474" s="818"/>
      <c r="G474" s="874"/>
      <c r="H474" s="874"/>
      <c r="I474" s="874"/>
      <c r="J474" s="875"/>
      <c r="K474" s="885"/>
      <c r="L474" s="887"/>
      <c r="M474" s="272"/>
      <c r="N474" s="175"/>
      <c r="P474" s="285" t="s">
        <v>442</v>
      </c>
    </row>
    <row r="475" spans="1:16" ht="14.25" customHeight="1">
      <c r="A475" s="175"/>
      <c r="B475" s="271"/>
      <c r="C475" s="816"/>
      <c r="D475" s="817"/>
      <c r="E475" s="817"/>
      <c r="F475" s="818"/>
      <c r="G475" s="874"/>
      <c r="H475" s="874"/>
      <c r="I475" s="874"/>
      <c r="J475" s="875"/>
      <c r="K475" s="885"/>
      <c r="L475" s="887"/>
      <c r="M475" s="273"/>
      <c r="N475" s="175"/>
    </row>
    <row r="476" spans="1:16" ht="14.25" customHeight="1">
      <c r="A476" s="175"/>
      <c r="B476" s="271"/>
      <c r="C476" s="816"/>
      <c r="D476" s="817"/>
      <c r="E476" s="817"/>
      <c r="F476" s="818"/>
      <c r="G476" s="874"/>
      <c r="H476" s="874"/>
      <c r="I476" s="874"/>
      <c r="J476" s="875"/>
      <c r="K476" s="885"/>
      <c r="L476" s="887"/>
      <c r="M476" s="273"/>
      <c r="N476" s="175"/>
    </row>
    <row r="477" spans="1:16" ht="14.25" customHeight="1">
      <c r="A477" s="175"/>
      <c r="B477" s="271"/>
      <c r="C477" s="816"/>
      <c r="D477" s="817"/>
      <c r="E477" s="817"/>
      <c r="F477" s="818"/>
      <c r="G477" s="874"/>
      <c r="H477" s="874"/>
      <c r="I477" s="874"/>
      <c r="J477" s="875"/>
      <c r="K477" s="885"/>
      <c r="L477" s="887"/>
      <c r="M477" s="273"/>
      <c r="N477" s="175"/>
    </row>
    <row r="478" spans="1:16" ht="16.5" customHeight="1">
      <c r="A478" s="175"/>
      <c r="B478" s="271"/>
      <c r="C478" s="816"/>
      <c r="D478" s="817"/>
      <c r="E478" s="817"/>
      <c r="F478" s="818"/>
      <c r="G478" s="874"/>
      <c r="H478" s="874"/>
      <c r="I478" s="874"/>
      <c r="J478" s="875"/>
      <c r="K478" s="885"/>
      <c r="L478" s="887"/>
      <c r="M478" s="273"/>
      <c r="N478" s="175"/>
    </row>
    <row r="479" spans="1:16" ht="16.5" customHeight="1">
      <c r="A479" s="175"/>
      <c r="B479" s="271"/>
      <c r="C479" s="816"/>
      <c r="D479" s="817"/>
      <c r="E479" s="817"/>
      <c r="F479" s="818"/>
      <c r="G479" s="874"/>
      <c r="H479" s="874"/>
      <c r="I479" s="874"/>
      <c r="J479" s="875"/>
      <c r="K479" s="885"/>
      <c r="L479" s="887"/>
      <c r="M479" s="273"/>
      <c r="N479" s="175"/>
    </row>
    <row r="480" spans="1:16" ht="16.5" customHeight="1">
      <c r="A480" s="175"/>
      <c r="B480" s="271"/>
      <c r="C480" s="816"/>
      <c r="D480" s="817"/>
      <c r="E480" s="817"/>
      <c r="F480" s="818"/>
      <c r="G480" s="874"/>
      <c r="H480" s="874"/>
      <c r="I480" s="874"/>
      <c r="J480" s="875"/>
      <c r="K480" s="885"/>
      <c r="L480" s="887"/>
      <c r="M480" s="273"/>
      <c r="N480" s="175"/>
    </row>
    <row r="481" spans="1:16" ht="14.25" customHeight="1">
      <c r="A481" s="175"/>
      <c r="B481" s="271"/>
      <c r="C481" s="816"/>
      <c r="D481" s="817"/>
      <c r="E481" s="817"/>
      <c r="F481" s="818"/>
      <c r="G481" s="874"/>
      <c r="H481" s="874"/>
      <c r="I481" s="874"/>
      <c r="J481" s="875"/>
      <c r="K481" s="885"/>
      <c r="L481" s="887"/>
      <c r="M481" s="273"/>
      <c r="N481" s="175"/>
    </row>
    <row r="482" spans="1:16" ht="14.25" customHeight="1">
      <c r="A482" s="175"/>
      <c r="B482" s="271"/>
      <c r="C482" s="816"/>
      <c r="D482" s="817"/>
      <c r="E482" s="817"/>
      <c r="F482" s="818"/>
      <c r="G482" s="874"/>
      <c r="H482" s="874"/>
      <c r="I482" s="874"/>
      <c r="J482" s="875"/>
      <c r="K482" s="885"/>
      <c r="L482" s="887"/>
      <c r="M482" s="273"/>
      <c r="N482" s="175"/>
    </row>
    <row r="483" spans="1:16" ht="16.5" customHeight="1">
      <c r="A483" s="175"/>
      <c r="B483" s="271"/>
      <c r="C483" s="816"/>
      <c r="D483" s="817"/>
      <c r="E483" s="817"/>
      <c r="F483" s="818"/>
      <c r="G483" s="874"/>
      <c r="H483" s="874"/>
      <c r="I483" s="874"/>
      <c r="J483" s="875"/>
      <c r="K483" s="885"/>
      <c r="L483" s="887"/>
      <c r="M483" s="274"/>
      <c r="N483" s="175"/>
    </row>
    <row r="484" spans="1:16" ht="16.5" customHeight="1">
      <c r="A484" s="175"/>
      <c r="B484" s="271"/>
      <c r="C484" s="816"/>
      <c r="D484" s="817"/>
      <c r="E484" s="817"/>
      <c r="F484" s="818"/>
      <c r="G484" s="874"/>
      <c r="H484" s="874"/>
      <c r="I484" s="874"/>
      <c r="J484" s="875"/>
      <c r="K484" s="885"/>
      <c r="L484" s="887"/>
      <c r="M484" s="272"/>
      <c r="N484" s="175"/>
    </row>
    <row r="485" spans="1:16" ht="16.5" customHeight="1">
      <c r="A485" s="175"/>
      <c r="B485" s="271"/>
      <c r="C485" s="816"/>
      <c r="D485" s="817"/>
      <c r="E485" s="817"/>
      <c r="F485" s="818"/>
      <c r="G485" s="874"/>
      <c r="H485" s="874"/>
      <c r="I485" s="874"/>
      <c r="J485" s="875"/>
      <c r="K485" s="885" t="s">
        <v>431</v>
      </c>
      <c r="L485" s="887" t="s">
        <v>432</v>
      </c>
      <c r="M485" s="272"/>
      <c r="N485" s="175"/>
    </row>
    <row r="486" spans="1:16" ht="16.5" customHeight="1">
      <c r="A486" s="175"/>
      <c r="B486" s="271"/>
      <c r="C486" s="816"/>
      <c r="D486" s="817"/>
      <c r="E486" s="817"/>
      <c r="F486" s="818"/>
      <c r="G486" s="874"/>
      <c r="H486" s="874"/>
      <c r="I486" s="874"/>
      <c r="J486" s="875"/>
      <c r="K486" s="885"/>
      <c r="L486" s="887"/>
      <c r="M486" s="273"/>
      <c r="N486" s="175"/>
    </row>
    <row r="487" spans="1:16" ht="16.5" customHeight="1">
      <c r="A487" s="175"/>
      <c r="B487" s="271"/>
      <c r="C487" s="816"/>
      <c r="D487" s="817"/>
      <c r="E487" s="817"/>
      <c r="F487" s="818"/>
      <c r="G487" s="874"/>
      <c r="H487" s="874"/>
      <c r="I487" s="874"/>
      <c r="J487" s="875"/>
      <c r="K487" s="885"/>
      <c r="L487" s="887"/>
      <c r="M487" s="273"/>
      <c r="N487" s="175"/>
    </row>
    <row r="488" spans="1:16" ht="16.5" customHeight="1" thickBot="1">
      <c r="A488" s="175"/>
      <c r="B488" s="271"/>
      <c r="C488" s="869"/>
      <c r="D488" s="838"/>
      <c r="E488" s="838"/>
      <c r="F488" s="870"/>
      <c r="G488" s="876"/>
      <c r="H488" s="876"/>
      <c r="I488" s="876"/>
      <c r="J488" s="877"/>
      <c r="K488" s="888"/>
      <c r="L488" s="889"/>
      <c r="M488" s="273"/>
      <c r="N488" s="175"/>
    </row>
    <row r="489" spans="1:16" ht="13.5" customHeight="1" thickBot="1">
      <c r="A489" s="175"/>
      <c r="B489" s="271"/>
      <c r="C489" s="265"/>
      <c r="D489" s="265"/>
      <c r="E489" s="265"/>
      <c r="F489" s="267"/>
      <c r="G489" s="267"/>
      <c r="H489" s="267"/>
      <c r="I489" s="267"/>
      <c r="J489" s="265"/>
      <c r="K489" s="265"/>
      <c r="L489" s="265"/>
      <c r="M489" s="273"/>
      <c r="N489" s="175"/>
    </row>
    <row r="490" spans="1:16" ht="16.5" customHeight="1" thickBot="1">
      <c r="A490" s="175"/>
      <c r="B490" s="599" t="s">
        <v>249</v>
      </c>
      <c r="C490" s="600"/>
      <c r="D490" s="600"/>
      <c r="E490" s="600"/>
      <c r="F490" s="600"/>
      <c r="G490" s="600"/>
      <c r="H490" s="600"/>
      <c r="I490" s="600"/>
      <c r="J490" s="600"/>
      <c r="K490" s="600"/>
      <c r="L490" s="600"/>
      <c r="M490" s="601"/>
      <c r="N490" s="175"/>
    </row>
    <row r="491" spans="1:16" ht="13.5" customHeight="1" thickBot="1">
      <c r="A491" s="175"/>
      <c r="B491" s="268"/>
      <c r="C491" s="269"/>
      <c r="D491" s="269"/>
      <c r="E491" s="269"/>
      <c r="F491" s="269"/>
      <c r="G491" s="269"/>
      <c r="H491" s="269"/>
      <c r="I491" s="269"/>
      <c r="J491" s="269"/>
      <c r="K491" s="269"/>
      <c r="L491" s="269"/>
      <c r="M491" s="270"/>
      <c r="N491" s="175"/>
    </row>
    <row r="492" spans="1:16" ht="14.4">
      <c r="A492" s="175"/>
      <c r="B492" s="271"/>
      <c r="C492" s="890" t="s">
        <v>242</v>
      </c>
      <c r="D492" s="891"/>
      <c r="E492" s="891"/>
      <c r="F492" s="891"/>
      <c r="G492" s="891" t="s">
        <v>206</v>
      </c>
      <c r="H492" s="891"/>
      <c r="I492" s="891"/>
      <c r="J492" s="891"/>
      <c r="K492" s="890" t="s">
        <v>179</v>
      </c>
      <c r="L492" s="892"/>
      <c r="M492" s="272"/>
      <c r="N492" s="175"/>
      <c r="P492" s="284" t="s">
        <v>439</v>
      </c>
    </row>
    <row r="493" spans="1:16" ht="14.25" customHeight="1">
      <c r="A493" s="175"/>
      <c r="B493" s="271"/>
      <c r="C493" s="867"/>
      <c r="D493" s="828"/>
      <c r="E493" s="828"/>
      <c r="F493" s="868"/>
      <c r="G493" s="867"/>
      <c r="H493" s="828"/>
      <c r="I493" s="828"/>
      <c r="J493" s="868"/>
      <c r="K493" s="878"/>
      <c r="L493" s="879"/>
      <c r="M493" s="272"/>
      <c r="N493" s="175"/>
      <c r="P493" s="317" t="s">
        <v>444</v>
      </c>
    </row>
    <row r="494" spans="1:16" ht="14.25" customHeight="1">
      <c r="A494" s="175"/>
      <c r="B494" s="271"/>
      <c r="C494" s="816"/>
      <c r="D494" s="817"/>
      <c r="E494" s="817"/>
      <c r="F494" s="818"/>
      <c r="G494" s="816"/>
      <c r="H494" s="817"/>
      <c r="I494" s="817"/>
      <c r="J494" s="818"/>
      <c r="K494" s="880"/>
      <c r="L494" s="881"/>
      <c r="M494" s="272"/>
      <c r="N494" s="175"/>
    </row>
    <row r="495" spans="1:16" ht="14.25" customHeight="1">
      <c r="A495" s="175"/>
      <c r="B495" s="271"/>
      <c r="C495" s="816"/>
      <c r="D495" s="817"/>
      <c r="E495" s="817"/>
      <c r="F495" s="818"/>
      <c r="G495" s="816"/>
      <c r="H495" s="817"/>
      <c r="I495" s="817"/>
      <c r="J495" s="818"/>
      <c r="K495" s="880"/>
      <c r="L495" s="881"/>
      <c r="M495" s="273"/>
      <c r="N495" s="175"/>
    </row>
    <row r="496" spans="1:16" ht="14.25" customHeight="1">
      <c r="A496" s="175"/>
      <c r="B496" s="271"/>
      <c r="C496" s="816"/>
      <c r="D496" s="817"/>
      <c r="E496" s="817"/>
      <c r="F496" s="818"/>
      <c r="G496" s="816"/>
      <c r="H496" s="817"/>
      <c r="I496" s="817"/>
      <c r="J496" s="818"/>
      <c r="K496" s="880"/>
      <c r="L496" s="881"/>
      <c r="M496" s="273"/>
      <c r="N496" s="175"/>
    </row>
    <row r="497" spans="1:16" ht="14.25" customHeight="1">
      <c r="A497" s="175"/>
      <c r="B497" s="271"/>
      <c r="C497" s="816"/>
      <c r="D497" s="817"/>
      <c r="E497" s="817"/>
      <c r="F497" s="818"/>
      <c r="G497" s="816"/>
      <c r="H497" s="817"/>
      <c r="I497" s="817"/>
      <c r="J497" s="818"/>
      <c r="K497" s="880"/>
      <c r="L497" s="881"/>
      <c r="M497" s="273"/>
      <c r="N497" s="175"/>
    </row>
    <row r="498" spans="1:16" ht="16.5" customHeight="1">
      <c r="A498" s="175"/>
      <c r="B498" s="271"/>
      <c r="C498" s="816"/>
      <c r="D498" s="817"/>
      <c r="E498" s="817"/>
      <c r="F498" s="818"/>
      <c r="G498" s="816"/>
      <c r="H498" s="817"/>
      <c r="I498" s="817"/>
      <c r="J498" s="818"/>
      <c r="K498" s="880"/>
      <c r="L498" s="881"/>
      <c r="M498" s="273"/>
      <c r="N498" s="175"/>
    </row>
    <row r="499" spans="1:16" ht="16.5" customHeight="1">
      <c r="A499" s="175"/>
      <c r="B499" s="271"/>
      <c r="C499" s="816"/>
      <c r="D499" s="817"/>
      <c r="E499" s="817"/>
      <c r="F499" s="818"/>
      <c r="G499" s="816"/>
      <c r="H499" s="817"/>
      <c r="I499" s="817"/>
      <c r="J499" s="818"/>
      <c r="K499" s="880"/>
      <c r="L499" s="881"/>
      <c r="M499" s="273"/>
      <c r="N499" s="175"/>
    </row>
    <row r="500" spans="1:16" ht="16.5" customHeight="1">
      <c r="A500" s="175"/>
      <c r="B500" s="271"/>
      <c r="C500" s="816"/>
      <c r="D500" s="817"/>
      <c r="E500" s="817"/>
      <c r="F500" s="818"/>
      <c r="G500" s="816"/>
      <c r="H500" s="817"/>
      <c r="I500" s="817"/>
      <c r="J500" s="818"/>
      <c r="K500" s="880"/>
      <c r="L500" s="881"/>
      <c r="M500" s="273"/>
      <c r="N500" s="175"/>
    </row>
    <row r="501" spans="1:16" ht="16.5" customHeight="1">
      <c r="A501" s="175"/>
      <c r="B501" s="271"/>
      <c r="C501" s="816"/>
      <c r="D501" s="817"/>
      <c r="E501" s="817"/>
      <c r="F501" s="818"/>
      <c r="G501" s="816"/>
      <c r="H501" s="817"/>
      <c r="I501" s="817"/>
      <c r="J501" s="818"/>
      <c r="K501" s="880"/>
      <c r="L501" s="881"/>
      <c r="M501" s="274"/>
      <c r="N501" s="175"/>
    </row>
    <row r="502" spans="1:16" ht="16.5" customHeight="1">
      <c r="A502" s="175"/>
      <c r="B502" s="271"/>
      <c r="C502" s="816"/>
      <c r="D502" s="817"/>
      <c r="E502" s="817"/>
      <c r="F502" s="818"/>
      <c r="G502" s="816"/>
      <c r="H502" s="817"/>
      <c r="I502" s="817"/>
      <c r="J502" s="818"/>
      <c r="K502" s="880"/>
      <c r="L502" s="881"/>
      <c r="M502" s="272"/>
      <c r="N502" s="175"/>
    </row>
    <row r="503" spans="1:16" ht="16.5" customHeight="1">
      <c r="A503" s="175"/>
      <c r="B503" s="271"/>
      <c r="C503" s="816"/>
      <c r="D503" s="817"/>
      <c r="E503" s="817"/>
      <c r="F503" s="818"/>
      <c r="G503" s="816"/>
      <c r="H503" s="817"/>
      <c r="I503" s="817"/>
      <c r="J503" s="818"/>
      <c r="K503" s="880"/>
      <c r="L503" s="881"/>
      <c r="M503" s="272"/>
      <c r="N503" s="175"/>
    </row>
    <row r="504" spans="1:16" ht="16.5" customHeight="1">
      <c r="A504" s="175"/>
      <c r="B504" s="271"/>
      <c r="C504" s="816"/>
      <c r="D504" s="817"/>
      <c r="E504" s="817"/>
      <c r="F504" s="818"/>
      <c r="G504" s="816"/>
      <c r="H504" s="817"/>
      <c r="I504" s="817"/>
      <c r="J504" s="818"/>
      <c r="K504" s="880"/>
      <c r="L504" s="881"/>
      <c r="M504" s="273"/>
      <c r="N504" s="175"/>
    </row>
    <row r="505" spans="1:16" ht="16.5" customHeight="1">
      <c r="A505" s="175"/>
      <c r="B505" s="271"/>
      <c r="C505" s="816"/>
      <c r="D505" s="817"/>
      <c r="E505" s="817"/>
      <c r="F505" s="818"/>
      <c r="G505" s="816"/>
      <c r="H505" s="817"/>
      <c r="I505" s="817"/>
      <c r="J505" s="818"/>
      <c r="K505" s="880"/>
      <c r="L505" s="881"/>
      <c r="M505" s="273"/>
      <c r="N505" s="175"/>
    </row>
    <row r="506" spans="1:16" ht="16.5" customHeight="1">
      <c r="A506" s="175"/>
      <c r="B506" s="271"/>
      <c r="C506" s="816"/>
      <c r="D506" s="817"/>
      <c r="E506" s="817"/>
      <c r="F506" s="818"/>
      <c r="G506" s="816"/>
      <c r="H506" s="817"/>
      <c r="I506" s="817"/>
      <c r="J506" s="818"/>
      <c r="K506" s="880"/>
      <c r="L506" s="881"/>
      <c r="M506" s="273"/>
      <c r="N506" s="175"/>
    </row>
    <row r="507" spans="1:16" ht="16.5" customHeight="1">
      <c r="A507" s="175"/>
      <c r="B507" s="271"/>
      <c r="C507" s="816"/>
      <c r="D507" s="817"/>
      <c r="E507" s="817"/>
      <c r="F507" s="818"/>
      <c r="G507" s="816"/>
      <c r="H507" s="817"/>
      <c r="I507" s="817"/>
      <c r="J507" s="818"/>
      <c r="K507" s="880"/>
      <c r="L507" s="881"/>
      <c r="M507" s="273"/>
      <c r="N507" s="175"/>
    </row>
    <row r="508" spans="1:16" ht="16.5" customHeight="1">
      <c r="A508" s="175"/>
      <c r="B508" s="271"/>
      <c r="C508" s="869"/>
      <c r="D508" s="838"/>
      <c r="E508" s="838"/>
      <c r="F508" s="870"/>
      <c r="G508" s="869"/>
      <c r="H508" s="838"/>
      <c r="I508" s="838"/>
      <c r="J508" s="870"/>
      <c r="K508" s="880"/>
      <c r="L508" s="881"/>
      <c r="M508" s="273"/>
      <c r="N508" s="175"/>
    </row>
    <row r="509" spans="1:16" ht="14.25" customHeight="1" thickBot="1">
      <c r="A509" s="175"/>
      <c r="B509" s="271"/>
      <c r="C509" s="871" t="s">
        <v>207</v>
      </c>
      <c r="D509" s="872"/>
      <c r="E509" s="872"/>
      <c r="F509" s="872"/>
      <c r="G509" s="872" t="s">
        <v>428</v>
      </c>
      <c r="H509" s="872"/>
      <c r="I509" s="872"/>
      <c r="J509" s="873"/>
      <c r="K509" s="882"/>
      <c r="L509" s="883"/>
      <c r="M509" s="272"/>
      <c r="N509" s="175"/>
    </row>
    <row r="510" spans="1:16" ht="14.25" customHeight="1">
      <c r="A510" s="175"/>
      <c r="B510" s="271"/>
      <c r="C510" s="867"/>
      <c r="D510" s="828"/>
      <c r="E510" s="828"/>
      <c r="F510" s="868"/>
      <c r="G510" s="874"/>
      <c r="H510" s="874"/>
      <c r="I510" s="874"/>
      <c r="J510" s="875"/>
      <c r="K510" s="884"/>
      <c r="L510" s="886"/>
      <c r="M510" s="272"/>
      <c r="N510" s="175"/>
    </row>
    <row r="511" spans="1:16" ht="14.25" customHeight="1">
      <c r="A511" s="175"/>
      <c r="B511" s="271"/>
      <c r="C511" s="816"/>
      <c r="D511" s="817"/>
      <c r="E511" s="817"/>
      <c r="F511" s="818"/>
      <c r="G511" s="874"/>
      <c r="H511" s="874"/>
      <c r="I511" s="874"/>
      <c r="J511" s="875"/>
      <c r="K511" s="885"/>
      <c r="L511" s="887"/>
      <c r="M511" s="272"/>
      <c r="N511" s="175"/>
      <c r="P511" s="284" t="s">
        <v>445</v>
      </c>
    </row>
    <row r="512" spans="1:16" ht="14.25" customHeight="1">
      <c r="A512" s="175"/>
      <c r="B512" s="271"/>
      <c r="C512" s="816"/>
      <c r="D512" s="817"/>
      <c r="E512" s="817"/>
      <c r="F512" s="818"/>
      <c r="G512" s="874"/>
      <c r="H512" s="874"/>
      <c r="I512" s="874"/>
      <c r="J512" s="875"/>
      <c r="K512" s="885"/>
      <c r="L512" s="887"/>
      <c r="M512" s="273"/>
      <c r="N512" s="175"/>
    </row>
    <row r="513" spans="1:14" ht="14.25" customHeight="1">
      <c r="A513" s="175"/>
      <c r="B513" s="271"/>
      <c r="C513" s="816"/>
      <c r="D513" s="817"/>
      <c r="E513" s="817"/>
      <c r="F513" s="818"/>
      <c r="G513" s="874"/>
      <c r="H513" s="874"/>
      <c r="I513" s="874"/>
      <c r="J513" s="875"/>
      <c r="K513" s="885"/>
      <c r="L513" s="887"/>
      <c r="M513" s="273"/>
      <c r="N513" s="175"/>
    </row>
    <row r="514" spans="1:14" ht="14.25" customHeight="1">
      <c r="A514" s="175"/>
      <c r="B514" s="271"/>
      <c r="C514" s="816"/>
      <c r="D514" s="817"/>
      <c r="E514" s="817"/>
      <c r="F514" s="818"/>
      <c r="G514" s="874"/>
      <c r="H514" s="874"/>
      <c r="I514" s="874"/>
      <c r="J514" s="875"/>
      <c r="K514" s="885"/>
      <c r="L514" s="887"/>
      <c r="M514" s="273"/>
      <c r="N514" s="175"/>
    </row>
    <row r="515" spans="1:14" ht="16.5" customHeight="1">
      <c r="A515" s="175"/>
      <c r="B515" s="271"/>
      <c r="C515" s="816"/>
      <c r="D515" s="817"/>
      <c r="E515" s="817"/>
      <c r="F515" s="818"/>
      <c r="G515" s="874"/>
      <c r="H515" s="874"/>
      <c r="I515" s="874"/>
      <c r="J515" s="875"/>
      <c r="K515" s="885"/>
      <c r="L515" s="887"/>
      <c r="M515" s="273"/>
      <c r="N515" s="175"/>
    </row>
    <row r="516" spans="1:14" ht="16.5" customHeight="1">
      <c r="A516" s="175"/>
      <c r="B516" s="271"/>
      <c r="C516" s="816"/>
      <c r="D516" s="817"/>
      <c r="E516" s="817"/>
      <c r="F516" s="818"/>
      <c r="G516" s="874"/>
      <c r="H516" s="874"/>
      <c r="I516" s="874"/>
      <c r="J516" s="875"/>
      <c r="K516" s="885"/>
      <c r="L516" s="887"/>
      <c r="M516" s="273"/>
      <c r="N516" s="175"/>
    </row>
    <row r="517" spans="1:14" ht="16.5" customHeight="1">
      <c r="A517" s="175"/>
      <c r="B517" s="271"/>
      <c r="C517" s="816"/>
      <c r="D517" s="817"/>
      <c r="E517" s="817"/>
      <c r="F517" s="818"/>
      <c r="G517" s="874"/>
      <c r="H517" s="874"/>
      <c r="I517" s="874"/>
      <c r="J517" s="875"/>
      <c r="K517" s="885"/>
      <c r="L517" s="887"/>
      <c r="M517" s="273"/>
      <c r="N517" s="175"/>
    </row>
    <row r="518" spans="1:14" ht="14.25" customHeight="1">
      <c r="A518" s="175"/>
      <c r="B518" s="271"/>
      <c r="C518" s="816"/>
      <c r="D518" s="817"/>
      <c r="E518" s="817"/>
      <c r="F518" s="818"/>
      <c r="G518" s="874"/>
      <c r="H518" s="874"/>
      <c r="I518" s="874"/>
      <c r="J518" s="875"/>
      <c r="K518" s="885"/>
      <c r="L518" s="887"/>
      <c r="M518" s="273"/>
      <c r="N518" s="175"/>
    </row>
    <row r="519" spans="1:14" ht="14.25" customHeight="1">
      <c r="A519" s="175"/>
      <c r="B519" s="271"/>
      <c r="C519" s="816"/>
      <c r="D519" s="817"/>
      <c r="E519" s="817"/>
      <c r="F519" s="818"/>
      <c r="G519" s="874"/>
      <c r="H519" s="874"/>
      <c r="I519" s="874"/>
      <c r="J519" s="875"/>
      <c r="K519" s="885"/>
      <c r="L519" s="887"/>
      <c r="M519" s="273"/>
      <c r="N519" s="175"/>
    </row>
    <row r="520" spans="1:14" ht="16.5" customHeight="1">
      <c r="A520" s="175"/>
      <c r="B520" s="271"/>
      <c r="C520" s="816"/>
      <c r="D520" s="817"/>
      <c r="E520" s="817"/>
      <c r="F520" s="818"/>
      <c r="G520" s="874"/>
      <c r="H520" s="874"/>
      <c r="I520" s="874"/>
      <c r="J520" s="875"/>
      <c r="K520" s="885"/>
      <c r="L520" s="887"/>
      <c r="M520" s="274"/>
      <c r="N520" s="175"/>
    </row>
    <row r="521" spans="1:14" ht="16.5" customHeight="1">
      <c r="A521" s="175"/>
      <c r="B521" s="271"/>
      <c r="C521" s="816"/>
      <c r="D521" s="817"/>
      <c r="E521" s="817"/>
      <c r="F521" s="818"/>
      <c r="G521" s="874"/>
      <c r="H521" s="874"/>
      <c r="I521" s="874"/>
      <c r="J521" s="875"/>
      <c r="K521" s="885"/>
      <c r="L521" s="887"/>
      <c r="M521" s="272"/>
      <c r="N521" s="175"/>
    </row>
    <row r="522" spans="1:14" ht="16.5" customHeight="1">
      <c r="A522" s="175"/>
      <c r="B522" s="271"/>
      <c r="C522" s="816"/>
      <c r="D522" s="817"/>
      <c r="E522" s="817"/>
      <c r="F522" s="818"/>
      <c r="G522" s="874"/>
      <c r="H522" s="874"/>
      <c r="I522" s="874"/>
      <c r="J522" s="875"/>
      <c r="K522" s="885" t="s">
        <v>433</v>
      </c>
      <c r="L522" s="887" t="s">
        <v>434</v>
      </c>
      <c r="M522" s="272"/>
      <c r="N522" s="175"/>
    </row>
    <row r="523" spans="1:14" ht="16.5" customHeight="1">
      <c r="A523" s="175"/>
      <c r="B523" s="271"/>
      <c r="C523" s="816"/>
      <c r="D523" s="817"/>
      <c r="E523" s="817"/>
      <c r="F523" s="818"/>
      <c r="G523" s="874"/>
      <c r="H523" s="874"/>
      <c r="I523" s="874"/>
      <c r="J523" s="875"/>
      <c r="K523" s="885"/>
      <c r="L523" s="887"/>
      <c r="M523" s="273"/>
      <c r="N523" s="175"/>
    </row>
    <row r="524" spans="1:14" ht="16.5" customHeight="1">
      <c r="A524" s="175"/>
      <c r="B524" s="271"/>
      <c r="C524" s="816"/>
      <c r="D524" s="817"/>
      <c r="E524" s="817"/>
      <c r="F524" s="818"/>
      <c r="G524" s="874"/>
      <c r="H524" s="874"/>
      <c r="I524" s="874"/>
      <c r="J524" s="875"/>
      <c r="K524" s="885"/>
      <c r="L524" s="887"/>
      <c r="M524" s="273"/>
      <c r="N524" s="175"/>
    </row>
    <row r="525" spans="1:14" ht="16.5" customHeight="1" thickBot="1">
      <c r="A525" s="175"/>
      <c r="B525" s="271"/>
      <c r="C525" s="869"/>
      <c r="D525" s="838"/>
      <c r="E525" s="838"/>
      <c r="F525" s="870"/>
      <c r="G525" s="876"/>
      <c r="H525" s="876"/>
      <c r="I525" s="876"/>
      <c r="J525" s="877"/>
      <c r="K525" s="888"/>
      <c r="L525" s="889"/>
      <c r="M525" s="273"/>
      <c r="N525" s="175"/>
    </row>
    <row r="526" spans="1:14" ht="13.5" customHeight="1" thickBot="1">
      <c r="A526" s="175"/>
      <c r="B526" s="277"/>
      <c r="C526" s="292"/>
      <c r="D526" s="292"/>
      <c r="E526" s="292"/>
      <c r="F526" s="292"/>
      <c r="G526" s="293"/>
      <c r="H526" s="293"/>
      <c r="I526" s="293"/>
      <c r="J526" s="293"/>
      <c r="K526" s="314"/>
      <c r="L526" s="314"/>
      <c r="M526" s="315"/>
      <c r="N526" s="175"/>
    </row>
    <row r="527" spans="1:14" ht="13.5" customHeight="1">
      <c r="A527" s="175"/>
      <c r="B527" s="241"/>
      <c r="C527" s="265"/>
      <c r="D527" s="265"/>
      <c r="E527" s="265"/>
      <c r="F527" s="267"/>
      <c r="G527" s="267"/>
      <c r="H527" s="267"/>
      <c r="I527" s="267"/>
      <c r="J527" s="265"/>
      <c r="K527" s="265"/>
      <c r="L527" s="265"/>
      <c r="M527" s="264"/>
      <c r="N527" s="175"/>
    </row>
    <row r="528" spans="1:14" ht="16.5" customHeight="1" thickBot="1">
      <c r="A528" s="175"/>
      <c r="B528" s="175"/>
      <c r="C528" s="175"/>
      <c r="D528" s="175"/>
      <c r="E528" s="175"/>
      <c r="F528" s="175"/>
      <c r="G528" s="175"/>
      <c r="H528" s="175"/>
      <c r="I528" s="175"/>
      <c r="J528" s="175"/>
      <c r="K528" s="175"/>
      <c r="L528" s="175"/>
      <c r="M528" s="175"/>
      <c r="N528" s="175"/>
    </row>
    <row r="529" spans="1:16" ht="16.5" customHeight="1" thickBot="1">
      <c r="A529" s="175"/>
      <c r="B529" s="177"/>
      <c r="C529" s="178"/>
      <c r="D529" s="178"/>
      <c r="E529" s="178"/>
      <c r="F529" s="178"/>
      <c r="G529" s="178"/>
      <c r="H529" s="178"/>
      <c r="I529" s="178"/>
      <c r="J529" s="178"/>
      <c r="K529" s="178"/>
      <c r="L529" s="178"/>
      <c r="M529" s="179"/>
      <c r="N529" s="175"/>
    </row>
    <row r="530" spans="1:16" ht="16.5" customHeight="1">
      <c r="A530" s="175"/>
      <c r="B530" s="180"/>
      <c r="C530" s="211"/>
      <c r="D530" s="212"/>
      <c r="E530" s="657" t="s">
        <v>181</v>
      </c>
      <c r="F530" s="822"/>
      <c r="G530" s="658"/>
      <c r="H530" s="658"/>
      <c r="I530" s="658"/>
      <c r="J530" s="659"/>
      <c r="K530" s="212"/>
      <c r="L530" s="213"/>
      <c r="M530" s="214"/>
      <c r="N530" s="175"/>
    </row>
    <row r="531" spans="1:16" ht="16.5" customHeight="1">
      <c r="A531" s="175"/>
      <c r="B531" s="180"/>
      <c r="C531" s="215"/>
      <c r="D531" s="257"/>
      <c r="E531" s="660"/>
      <c r="F531" s="661"/>
      <c r="G531" s="661"/>
      <c r="H531" s="661"/>
      <c r="I531" s="661"/>
      <c r="J531" s="662"/>
      <c r="K531" s="188"/>
      <c r="L531" s="214"/>
      <c r="M531" s="214"/>
      <c r="N531" s="175"/>
    </row>
    <row r="532" spans="1:16" ht="16.5" customHeight="1">
      <c r="A532" s="175"/>
      <c r="B532" s="180"/>
      <c r="C532" s="215"/>
      <c r="D532" s="257"/>
      <c r="E532" s="660"/>
      <c r="F532" s="661"/>
      <c r="G532" s="661"/>
      <c r="H532" s="661"/>
      <c r="I532" s="661"/>
      <c r="J532" s="662"/>
      <c r="K532" s="188"/>
      <c r="L532" s="214"/>
      <c r="M532" s="214"/>
      <c r="N532" s="175"/>
    </row>
    <row r="533" spans="1:16" ht="16.5" customHeight="1" thickBot="1">
      <c r="A533" s="175"/>
      <c r="B533" s="180"/>
      <c r="C533" s="216"/>
      <c r="D533" s="217"/>
      <c r="E533" s="663"/>
      <c r="F533" s="664"/>
      <c r="G533" s="664"/>
      <c r="H533" s="664"/>
      <c r="I533" s="664"/>
      <c r="J533" s="665"/>
      <c r="K533" s="217"/>
      <c r="L533" s="218"/>
      <c r="M533" s="214"/>
      <c r="N533" s="175"/>
    </row>
    <row r="534" spans="1:16" ht="16.5" customHeight="1">
      <c r="A534" s="175"/>
      <c r="B534" s="180"/>
      <c r="C534" s="258"/>
      <c r="D534" s="188"/>
      <c r="E534" s="259"/>
      <c r="F534" s="824" t="s">
        <v>180</v>
      </c>
      <c r="G534" s="824"/>
      <c r="H534" s="823" t="str">
        <f>H7</f>
        <v>LB11323</v>
      </c>
      <c r="I534" s="823"/>
      <c r="J534" s="259"/>
      <c r="K534" s="188"/>
      <c r="L534" s="188"/>
      <c r="M534" s="214"/>
      <c r="N534" s="175"/>
    </row>
    <row r="535" spans="1:16" ht="16.5" customHeight="1" thickBot="1">
      <c r="A535" s="175"/>
      <c r="B535" s="180"/>
      <c r="C535" s="666"/>
      <c r="D535" s="666"/>
      <c r="E535" s="666"/>
      <c r="F535" s="666"/>
      <c r="G535" s="666"/>
      <c r="H535" s="666"/>
      <c r="I535" s="666"/>
      <c r="J535" s="666"/>
      <c r="K535" s="666"/>
      <c r="L535" s="666"/>
      <c r="M535" s="667"/>
      <c r="N535" s="175"/>
    </row>
    <row r="536" spans="1:16" ht="16.2" thickBot="1">
      <c r="A536" s="175"/>
      <c r="B536" s="599" t="s">
        <v>250</v>
      </c>
      <c r="C536" s="600"/>
      <c r="D536" s="600"/>
      <c r="E536" s="600"/>
      <c r="F536" s="600"/>
      <c r="G536" s="600"/>
      <c r="H536" s="600"/>
      <c r="I536" s="600"/>
      <c r="J536" s="600"/>
      <c r="K536" s="600"/>
      <c r="L536" s="600"/>
      <c r="M536" s="601"/>
      <c r="N536" s="175"/>
    </row>
    <row r="537" spans="1:16" ht="16.2" thickBot="1">
      <c r="A537" s="175"/>
      <c r="B537" s="275"/>
      <c r="C537" s="265"/>
      <c r="D537" s="265"/>
      <c r="E537" s="265"/>
      <c r="F537" s="267"/>
      <c r="G537" s="267"/>
      <c r="H537" s="267"/>
      <c r="I537" s="267"/>
      <c r="J537" s="265"/>
      <c r="K537" s="265"/>
      <c r="L537" s="265"/>
      <c r="M537" s="276"/>
      <c r="N537" s="175"/>
    </row>
    <row r="538" spans="1:16" ht="16.5" customHeight="1">
      <c r="A538" s="175"/>
      <c r="B538" s="275"/>
      <c r="C538" s="853" t="s">
        <v>1067</v>
      </c>
      <c r="D538" s="854"/>
      <c r="E538" s="854"/>
      <c r="F538" s="854"/>
      <c r="G538" s="854"/>
      <c r="H538" s="854" t="s">
        <v>251</v>
      </c>
      <c r="I538" s="854"/>
      <c r="J538" s="854"/>
      <c r="K538" s="854"/>
      <c r="L538" s="855"/>
      <c r="M538" s="276"/>
      <c r="N538" s="175"/>
    </row>
    <row r="539" spans="1:16" ht="14.4">
      <c r="A539" s="175"/>
      <c r="B539" s="271"/>
      <c r="C539" s="825"/>
      <c r="D539" s="856"/>
      <c r="E539" s="856"/>
      <c r="F539" s="856"/>
      <c r="G539" s="856"/>
      <c r="H539" s="825"/>
      <c r="I539" s="856"/>
      <c r="J539" s="856"/>
      <c r="K539" s="856"/>
      <c r="L539" s="856"/>
      <c r="M539" s="272"/>
      <c r="N539" s="175"/>
      <c r="P539" s="284" t="s">
        <v>446</v>
      </c>
    </row>
    <row r="540" spans="1:16" ht="14.4">
      <c r="A540" s="175"/>
      <c r="B540" s="271"/>
      <c r="C540" s="825"/>
      <c r="D540" s="856"/>
      <c r="E540" s="856"/>
      <c r="F540" s="856"/>
      <c r="G540" s="856"/>
      <c r="H540" s="825"/>
      <c r="I540" s="856"/>
      <c r="J540" s="856"/>
      <c r="K540" s="856"/>
      <c r="L540" s="856"/>
      <c r="M540" s="272"/>
      <c r="N540" s="175"/>
      <c r="P540" s="284" t="s">
        <v>447</v>
      </c>
    </row>
    <row r="541" spans="1:16">
      <c r="A541" s="175"/>
      <c r="B541" s="271"/>
      <c r="C541" s="825"/>
      <c r="D541" s="856"/>
      <c r="E541" s="856"/>
      <c r="F541" s="856"/>
      <c r="G541" s="856"/>
      <c r="H541" s="825"/>
      <c r="I541" s="856"/>
      <c r="J541" s="856"/>
      <c r="K541" s="856"/>
      <c r="L541" s="856"/>
      <c r="M541" s="272"/>
      <c r="N541" s="175"/>
    </row>
    <row r="542" spans="1:16">
      <c r="A542" s="175"/>
      <c r="B542" s="271"/>
      <c r="C542" s="825"/>
      <c r="D542" s="856"/>
      <c r="E542" s="856"/>
      <c r="F542" s="856"/>
      <c r="G542" s="856"/>
      <c r="H542" s="825"/>
      <c r="I542" s="856"/>
      <c r="J542" s="856"/>
      <c r="K542" s="856"/>
      <c r="L542" s="856"/>
      <c r="M542" s="273"/>
      <c r="N542" s="175"/>
    </row>
    <row r="543" spans="1:16">
      <c r="A543" s="175"/>
      <c r="B543" s="271"/>
      <c r="C543" s="825"/>
      <c r="D543" s="856"/>
      <c r="E543" s="856"/>
      <c r="F543" s="856"/>
      <c r="G543" s="856"/>
      <c r="H543" s="825"/>
      <c r="I543" s="856"/>
      <c r="J543" s="856"/>
      <c r="K543" s="856"/>
      <c r="L543" s="856"/>
      <c r="M543" s="273"/>
      <c r="N543" s="175"/>
    </row>
    <row r="544" spans="1:16">
      <c r="A544" s="175"/>
      <c r="B544" s="271"/>
      <c r="C544" s="825"/>
      <c r="D544" s="856"/>
      <c r="E544" s="856"/>
      <c r="F544" s="856"/>
      <c r="G544" s="856"/>
      <c r="H544" s="825"/>
      <c r="I544" s="856"/>
      <c r="J544" s="856"/>
      <c r="K544" s="856"/>
      <c r="L544" s="856"/>
      <c r="M544" s="273"/>
      <c r="N544" s="175"/>
    </row>
    <row r="545" spans="1:16">
      <c r="A545" s="175"/>
      <c r="B545" s="271"/>
      <c r="C545" s="825"/>
      <c r="D545" s="856"/>
      <c r="E545" s="856"/>
      <c r="F545" s="856"/>
      <c r="G545" s="856"/>
      <c r="H545" s="825"/>
      <c r="I545" s="856"/>
      <c r="J545" s="856"/>
      <c r="K545" s="856"/>
      <c r="L545" s="856"/>
      <c r="M545" s="273"/>
      <c r="N545" s="175"/>
    </row>
    <row r="546" spans="1:16">
      <c r="A546" s="175"/>
      <c r="B546" s="271"/>
      <c r="C546" s="825"/>
      <c r="D546" s="856"/>
      <c r="E546" s="856"/>
      <c r="F546" s="856"/>
      <c r="G546" s="856"/>
      <c r="H546" s="825"/>
      <c r="I546" s="856"/>
      <c r="J546" s="856"/>
      <c r="K546" s="856"/>
      <c r="L546" s="856"/>
      <c r="M546" s="272"/>
      <c r="N546" s="175"/>
    </row>
    <row r="547" spans="1:16">
      <c r="A547" s="175"/>
      <c r="B547" s="271"/>
      <c r="C547" s="825"/>
      <c r="D547" s="856"/>
      <c r="E547" s="856"/>
      <c r="F547" s="856"/>
      <c r="G547" s="856"/>
      <c r="H547" s="825"/>
      <c r="I547" s="856"/>
      <c r="J547" s="856"/>
      <c r="K547" s="856"/>
      <c r="L547" s="856"/>
      <c r="M547" s="272"/>
      <c r="N547" s="175"/>
    </row>
    <row r="548" spans="1:16">
      <c r="A548" s="175"/>
      <c r="B548" s="271"/>
      <c r="C548" s="825"/>
      <c r="D548" s="856"/>
      <c r="E548" s="856"/>
      <c r="F548" s="856"/>
      <c r="G548" s="856"/>
      <c r="H548" s="825"/>
      <c r="I548" s="856"/>
      <c r="J548" s="856"/>
      <c r="K548" s="856"/>
      <c r="L548" s="856"/>
      <c r="M548" s="273"/>
      <c r="N548" s="175"/>
    </row>
    <row r="549" spans="1:16">
      <c r="A549" s="175"/>
      <c r="B549" s="271"/>
      <c r="C549" s="825"/>
      <c r="D549" s="856"/>
      <c r="E549" s="856"/>
      <c r="F549" s="856"/>
      <c r="G549" s="856"/>
      <c r="H549" s="825"/>
      <c r="I549" s="856"/>
      <c r="J549" s="856"/>
      <c r="K549" s="856"/>
      <c r="L549" s="856"/>
      <c r="M549" s="273"/>
      <c r="N549" s="175"/>
    </row>
    <row r="550" spans="1:16">
      <c r="A550" s="175"/>
      <c r="B550" s="271"/>
      <c r="C550" s="825"/>
      <c r="D550" s="856"/>
      <c r="E550" s="856"/>
      <c r="F550" s="856"/>
      <c r="G550" s="856"/>
      <c r="H550" s="825"/>
      <c r="I550" s="856"/>
      <c r="J550" s="856"/>
      <c r="K550" s="856"/>
      <c r="L550" s="856"/>
      <c r="M550" s="273"/>
      <c r="N550" s="175"/>
    </row>
    <row r="551" spans="1:16">
      <c r="A551" s="175"/>
      <c r="B551" s="271"/>
      <c r="C551" s="825"/>
      <c r="D551" s="856"/>
      <c r="E551" s="856"/>
      <c r="F551" s="856"/>
      <c r="G551" s="856"/>
      <c r="H551" s="825"/>
      <c r="I551" s="856"/>
      <c r="J551" s="856"/>
      <c r="K551" s="856"/>
      <c r="L551" s="856"/>
      <c r="M551" s="273"/>
      <c r="N551" s="175"/>
    </row>
    <row r="552" spans="1:16">
      <c r="A552" s="175"/>
      <c r="B552" s="271"/>
      <c r="C552" s="825"/>
      <c r="D552" s="856"/>
      <c r="E552" s="856"/>
      <c r="F552" s="856"/>
      <c r="G552" s="856"/>
      <c r="H552" s="825"/>
      <c r="I552" s="856"/>
      <c r="J552" s="856"/>
      <c r="K552" s="856"/>
      <c r="L552" s="856"/>
      <c r="M552" s="273"/>
      <c r="N552" s="175"/>
    </row>
    <row r="553" spans="1:16">
      <c r="A553" s="175"/>
      <c r="B553" s="271"/>
      <c r="C553" s="825"/>
      <c r="D553" s="856"/>
      <c r="E553" s="856"/>
      <c r="F553" s="856"/>
      <c r="G553" s="856"/>
      <c r="H553" s="825"/>
      <c r="I553" s="856"/>
      <c r="J553" s="856"/>
      <c r="K553" s="856"/>
      <c r="L553" s="856"/>
      <c r="M553" s="273"/>
      <c r="N553" s="175"/>
    </row>
    <row r="554" spans="1:16">
      <c r="A554" s="175"/>
      <c r="B554" s="271"/>
      <c r="C554" s="825"/>
      <c r="D554" s="856"/>
      <c r="E554" s="856"/>
      <c r="F554" s="856"/>
      <c r="G554" s="856"/>
      <c r="H554" s="825"/>
      <c r="I554" s="856"/>
      <c r="J554" s="856"/>
      <c r="K554" s="856"/>
      <c r="L554" s="856"/>
      <c r="M554" s="274"/>
      <c r="N554" s="175"/>
    </row>
    <row r="555" spans="1:16">
      <c r="A555" s="175"/>
      <c r="B555" s="271"/>
      <c r="C555" s="825"/>
      <c r="D555" s="856"/>
      <c r="E555" s="856"/>
      <c r="F555" s="856"/>
      <c r="G555" s="856"/>
      <c r="H555" s="825"/>
      <c r="I555" s="856"/>
      <c r="J555" s="856"/>
      <c r="K555" s="856"/>
      <c r="L555" s="856"/>
      <c r="M555" s="274"/>
      <c r="N555" s="175"/>
    </row>
    <row r="556" spans="1:16" ht="14.4" thickBot="1">
      <c r="A556" s="175"/>
      <c r="B556" s="271"/>
      <c r="C556" s="826"/>
      <c r="D556" s="857"/>
      <c r="E556" s="857"/>
      <c r="F556" s="857"/>
      <c r="G556" s="857"/>
      <c r="H556" s="826"/>
      <c r="I556" s="857"/>
      <c r="J556" s="857"/>
      <c r="K556" s="857"/>
      <c r="L556" s="857"/>
      <c r="M556" s="274"/>
      <c r="N556" s="175"/>
    </row>
    <row r="557" spans="1:16" ht="16.2" thickBot="1">
      <c r="A557" s="175"/>
      <c r="B557" s="275"/>
      <c r="C557" s="265"/>
      <c r="D557" s="265"/>
      <c r="E557" s="265"/>
      <c r="F557" s="267"/>
      <c r="G557" s="267"/>
      <c r="H557" s="267"/>
      <c r="I557" s="267"/>
      <c r="J557" s="265"/>
      <c r="K557" s="265"/>
      <c r="L557" s="265"/>
      <c r="M557" s="276"/>
      <c r="N557" s="175"/>
    </row>
    <row r="558" spans="1:16" ht="16.2" thickBot="1">
      <c r="A558" s="175"/>
      <c r="B558" s="599" t="s">
        <v>252</v>
      </c>
      <c r="C558" s="600"/>
      <c r="D558" s="600"/>
      <c r="E558" s="600"/>
      <c r="F558" s="600"/>
      <c r="G558" s="600"/>
      <c r="H558" s="600"/>
      <c r="I558" s="600"/>
      <c r="J558" s="600"/>
      <c r="K558" s="600"/>
      <c r="L558" s="600"/>
      <c r="M558" s="601"/>
      <c r="N558" s="175"/>
    </row>
    <row r="559" spans="1:16" ht="16.2" thickBot="1">
      <c r="A559" s="175"/>
      <c r="B559" s="275"/>
      <c r="C559" s="265"/>
      <c r="D559" s="265"/>
      <c r="E559" s="265"/>
      <c r="F559" s="267"/>
      <c r="G559" s="267"/>
      <c r="H559" s="267"/>
      <c r="I559" s="267"/>
      <c r="J559" s="265"/>
      <c r="K559" s="265"/>
      <c r="L559" s="265"/>
      <c r="M559" s="276"/>
      <c r="N559" s="175"/>
    </row>
    <row r="560" spans="1:16" ht="15.6">
      <c r="A560" s="175"/>
      <c r="B560" s="275"/>
      <c r="C560" s="853" t="s">
        <v>437</v>
      </c>
      <c r="D560" s="854"/>
      <c r="E560" s="854"/>
      <c r="F560" s="854"/>
      <c r="G560" s="854"/>
      <c r="H560" s="854" t="s">
        <v>438</v>
      </c>
      <c r="I560" s="854"/>
      <c r="J560" s="854"/>
      <c r="K560" s="854"/>
      <c r="L560" s="855"/>
      <c r="M560" s="276"/>
      <c r="N560" s="175"/>
      <c r="P560" s="284" t="s">
        <v>446</v>
      </c>
    </row>
    <row r="561" spans="1:28" ht="14.25" customHeight="1">
      <c r="A561" s="175"/>
      <c r="B561" s="271"/>
      <c r="C561" s="825"/>
      <c r="D561" s="856"/>
      <c r="E561" s="856"/>
      <c r="F561" s="856"/>
      <c r="G561" s="856"/>
      <c r="H561" s="858" t="s">
        <v>525</v>
      </c>
      <c r="I561" s="859"/>
      <c r="J561" s="859"/>
      <c r="K561" s="859"/>
      <c r="L561" s="860"/>
      <c r="M561" s="272"/>
      <c r="N561" s="175"/>
      <c r="P561" s="285" t="s">
        <v>448</v>
      </c>
    </row>
    <row r="562" spans="1:28">
      <c r="A562" s="175"/>
      <c r="B562" s="271"/>
      <c r="C562" s="825"/>
      <c r="D562" s="856"/>
      <c r="E562" s="856"/>
      <c r="F562" s="856"/>
      <c r="G562" s="856"/>
      <c r="H562" s="861"/>
      <c r="I562" s="862"/>
      <c r="J562" s="862"/>
      <c r="K562" s="862"/>
      <c r="L562" s="863"/>
      <c r="M562" s="272"/>
      <c r="N562" s="175"/>
    </row>
    <row r="563" spans="1:28">
      <c r="A563" s="175"/>
      <c r="B563" s="271"/>
      <c r="C563" s="825"/>
      <c r="D563" s="856"/>
      <c r="E563" s="856"/>
      <c r="F563" s="856"/>
      <c r="G563" s="856"/>
      <c r="H563" s="861"/>
      <c r="I563" s="862"/>
      <c r="J563" s="862"/>
      <c r="K563" s="862"/>
      <c r="L563" s="863"/>
      <c r="M563" s="272"/>
      <c r="N563" s="175"/>
    </row>
    <row r="564" spans="1:28">
      <c r="A564" s="175"/>
      <c r="B564" s="271"/>
      <c r="C564" s="825"/>
      <c r="D564" s="856"/>
      <c r="E564" s="856"/>
      <c r="F564" s="856"/>
      <c r="G564" s="856"/>
      <c r="H564" s="861"/>
      <c r="I564" s="862"/>
      <c r="J564" s="862"/>
      <c r="K564" s="862"/>
      <c r="L564" s="863"/>
      <c r="M564" s="273"/>
      <c r="N564" s="175"/>
    </row>
    <row r="565" spans="1:28">
      <c r="A565" s="175"/>
      <c r="B565" s="271"/>
      <c r="C565" s="825"/>
      <c r="D565" s="856"/>
      <c r="E565" s="856"/>
      <c r="F565" s="856"/>
      <c r="G565" s="856"/>
      <c r="H565" s="861"/>
      <c r="I565" s="862"/>
      <c r="J565" s="862"/>
      <c r="K565" s="862"/>
      <c r="L565" s="863"/>
      <c r="M565" s="273"/>
      <c r="N565" s="175"/>
    </row>
    <row r="566" spans="1:28">
      <c r="A566" s="175"/>
      <c r="B566" s="271"/>
      <c r="C566" s="825"/>
      <c r="D566" s="856"/>
      <c r="E566" s="856"/>
      <c r="F566" s="856"/>
      <c r="G566" s="856"/>
      <c r="H566" s="861"/>
      <c r="I566" s="862"/>
      <c r="J566" s="862"/>
      <c r="K566" s="862"/>
      <c r="L566" s="863"/>
      <c r="M566" s="273"/>
      <c r="N566" s="175"/>
    </row>
    <row r="567" spans="1:28">
      <c r="A567" s="175"/>
      <c r="B567" s="271"/>
      <c r="C567" s="825"/>
      <c r="D567" s="856"/>
      <c r="E567" s="856"/>
      <c r="F567" s="856"/>
      <c r="G567" s="856"/>
      <c r="H567" s="861"/>
      <c r="I567" s="862"/>
      <c r="J567" s="862"/>
      <c r="K567" s="862"/>
      <c r="L567" s="863"/>
      <c r="M567" s="273"/>
      <c r="N567" s="175"/>
    </row>
    <row r="568" spans="1:28">
      <c r="A568" s="175"/>
      <c r="B568" s="271"/>
      <c r="C568" s="825"/>
      <c r="D568" s="856"/>
      <c r="E568" s="856"/>
      <c r="F568" s="856"/>
      <c r="G568" s="856"/>
      <c r="H568" s="861"/>
      <c r="I568" s="862"/>
      <c r="J568" s="862"/>
      <c r="K568" s="862"/>
      <c r="L568" s="863"/>
      <c r="M568" s="273"/>
      <c r="N568" s="175"/>
    </row>
    <row r="569" spans="1:28">
      <c r="A569" s="175"/>
      <c r="B569" s="271"/>
      <c r="C569" s="825"/>
      <c r="D569" s="856"/>
      <c r="E569" s="856"/>
      <c r="F569" s="856"/>
      <c r="G569" s="856"/>
      <c r="H569" s="861"/>
      <c r="I569" s="862"/>
      <c r="J569" s="862"/>
      <c r="K569" s="862"/>
      <c r="L569" s="863"/>
      <c r="M569" s="273"/>
      <c r="N569" s="175"/>
    </row>
    <row r="570" spans="1:28" ht="15.6">
      <c r="A570" s="175"/>
      <c r="B570" s="275"/>
      <c r="C570" s="825"/>
      <c r="D570" s="856"/>
      <c r="E570" s="856"/>
      <c r="F570" s="856"/>
      <c r="G570" s="856"/>
      <c r="H570" s="861"/>
      <c r="I570" s="862"/>
      <c r="J570" s="862"/>
      <c r="K570" s="862"/>
      <c r="L570" s="863"/>
      <c r="M570" s="276"/>
      <c r="N570" s="175"/>
    </row>
    <row r="571" spans="1:28">
      <c r="A571" s="175"/>
      <c r="B571" s="271"/>
      <c r="C571" s="825"/>
      <c r="D571" s="856"/>
      <c r="E571" s="856"/>
      <c r="F571" s="856"/>
      <c r="G571" s="856"/>
      <c r="H571" s="861"/>
      <c r="I571" s="862"/>
      <c r="J571" s="862"/>
      <c r="K571" s="862"/>
      <c r="L571" s="863"/>
      <c r="M571" s="272"/>
      <c r="N571" s="175"/>
    </row>
    <row r="572" spans="1:28" ht="15.6">
      <c r="A572" s="175"/>
      <c r="B572" s="275"/>
      <c r="C572" s="825"/>
      <c r="D572" s="856"/>
      <c r="E572" s="856"/>
      <c r="F572" s="856"/>
      <c r="G572" s="856"/>
      <c r="H572" s="861"/>
      <c r="I572" s="862"/>
      <c r="J572" s="862"/>
      <c r="K572" s="862"/>
      <c r="L572" s="863"/>
      <c r="M572" s="276"/>
      <c r="N572" s="175"/>
    </row>
    <row r="573" spans="1:28">
      <c r="A573" s="175"/>
      <c r="B573" s="271"/>
      <c r="C573" s="825"/>
      <c r="D573" s="856"/>
      <c r="E573" s="856"/>
      <c r="F573" s="856"/>
      <c r="G573" s="856"/>
      <c r="H573" s="861"/>
      <c r="I573" s="862"/>
      <c r="J573" s="862"/>
      <c r="K573" s="862"/>
      <c r="L573" s="863"/>
      <c r="M573" s="272"/>
      <c r="N573" s="175"/>
      <c r="X573" s="825"/>
      <c r="Y573" s="856"/>
      <c r="Z573" s="856"/>
      <c r="AA573" s="856"/>
      <c r="AB573" s="856"/>
    </row>
    <row r="574" spans="1:28">
      <c r="A574" s="175"/>
      <c r="B574" s="271"/>
      <c r="C574" s="825"/>
      <c r="D574" s="856"/>
      <c r="E574" s="856"/>
      <c r="F574" s="856"/>
      <c r="G574" s="856"/>
      <c r="H574" s="861"/>
      <c r="I574" s="862"/>
      <c r="J574" s="862"/>
      <c r="K574" s="862"/>
      <c r="L574" s="863"/>
      <c r="M574" s="272"/>
      <c r="N574" s="175"/>
      <c r="X574" s="825"/>
      <c r="Y574" s="856"/>
      <c r="Z574" s="856"/>
      <c r="AA574" s="856"/>
      <c r="AB574" s="856"/>
    </row>
    <row r="575" spans="1:28">
      <c r="A575" s="175"/>
      <c r="B575" s="271"/>
      <c r="C575" s="825"/>
      <c r="D575" s="856"/>
      <c r="E575" s="856"/>
      <c r="F575" s="856"/>
      <c r="G575" s="856"/>
      <c r="H575" s="861"/>
      <c r="I575" s="862"/>
      <c r="J575" s="862"/>
      <c r="K575" s="862"/>
      <c r="L575" s="863"/>
      <c r="M575" s="273"/>
      <c r="N575" s="175"/>
      <c r="X575" s="825"/>
      <c r="Y575" s="856"/>
      <c r="Z575" s="856"/>
      <c r="AA575" s="856"/>
      <c r="AB575" s="856"/>
    </row>
    <row r="576" spans="1:28">
      <c r="A576" s="175"/>
      <c r="B576" s="271"/>
      <c r="C576" s="825"/>
      <c r="D576" s="856"/>
      <c r="E576" s="856"/>
      <c r="F576" s="856"/>
      <c r="G576" s="856"/>
      <c r="H576" s="861"/>
      <c r="I576" s="862"/>
      <c r="J576" s="862"/>
      <c r="K576" s="862"/>
      <c r="L576" s="863"/>
      <c r="M576" s="273"/>
      <c r="N576" s="175"/>
      <c r="X576" s="825"/>
      <c r="Y576" s="856"/>
      <c r="Z576" s="856"/>
      <c r="AA576" s="856"/>
      <c r="AB576" s="856"/>
    </row>
    <row r="577" spans="1:28">
      <c r="A577" s="175"/>
      <c r="B577" s="271"/>
      <c r="C577" s="825"/>
      <c r="D577" s="856"/>
      <c r="E577" s="856"/>
      <c r="F577" s="856"/>
      <c r="G577" s="856"/>
      <c r="H577" s="861"/>
      <c r="I577" s="862"/>
      <c r="J577" s="862"/>
      <c r="K577" s="862"/>
      <c r="L577" s="863"/>
      <c r="M577" s="273"/>
      <c r="N577" s="175"/>
      <c r="X577" s="825"/>
      <c r="Y577" s="856"/>
      <c r="Z577" s="856"/>
      <c r="AA577" s="856"/>
      <c r="AB577" s="856"/>
    </row>
    <row r="578" spans="1:28" ht="14.4" thickBot="1">
      <c r="A578" s="175"/>
      <c r="B578" s="271"/>
      <c r="C578" s="826"/>
      <c r="D578" s="857"/>
      <c r="E578" s="857"/>
      <c r="F578" s="857"/>
      <c r="G578" s="857"/>
      <c r="H578" s="864"/>
      <c r="I578" s="865"/>
      <c r="J578" s="865"/>
      <c r="K578" s="865"/>
      <c r="L578" s="866"/>
      <c r="M578" s="273"/>
      <c r="N578" s="175"/>
      <c r="X578" s="825"/>
      <c r="Y578" s="856"/>
      <c r="Z578" s="856"/>
      <c r="AA578" s="856"/>
      <c r="AB578" s="856"/>
    </row>
    <row r="579" spans="1:28" ht="14.4" thickBot="1">
      <c r="A579" s="175"/>
      <c r="B579" s="271"/>
      <c r="C579" s="265"/>
      <c r="D579" s="265"/>
      <c r="E579" s="265"/>
      <c r="F579" s="267"/>
      <c r="G579" s="267"/>
      <c r="H579" s="267"/>
      <c r="I579" s="267"/>
      <c r="J579" s="265"/>
      <c r="K579" s="265"/>
      <c r="L579" s="265"/>
      <c r="M579" s="272"/>
      <c r="N579" s="175"/>
      <c r="X579" s="825"/>
      <c r="Y579" s="856"/>
      <c r="Z579" s="856"/>
      <c r="AA579" s="856"/>
      <c r="AB579" s="856"/>
    </row>
    <row r="580" spans="1:28" ht="16.2" thickBot="1">
      <c r="A580" s="175"/>
      <c r="B580" s="599" t="s">
        <v>435</v>
      </c>
      <c r="C580" s="600"/>
      <c r="D580" s="600"/>
      <c r="E580" s="600"/>
      <c r="F580" s="600"/>
      <c r="G580" s="600"/>
      <c r="H580" s="600"/>
      <c r="I580" s="600"/>
      <c r="J580" s="600"/>
      <c r="K580" s="600"/>
      <c r="L580" s="600"/>
      <c r="M580" s="601"/>
      <c r="N580" s="175"/>
      <c r="X580" s="825"/>
      <c r="Y580" s="856"/>
      <c r="Z580" s="856"/>
      <c r="AA580" s="856"/>
      <c r="AB580" s="856"/>
    </row>
    <row r="581" spans="1:28" ht="16.2" thickBot="1">
      <c r="A581" s="175"/>
      <c r="B581" s="275"/>
      <c r="C581" s="265"/>
      <c r="D581" s="265"/>
      <c r="E581" s="265"/>
      <c r="F581" s="267"/>
      <c r="G581" s="267"/>
      <c r="H581" s="267"/>
      <c r="I581" s="267"/>
      <c r="J581" s="265"/>
      <c r="K581" s="265"/>
      <c r="L581" s="265"/>
      <c r="M581" s="276"/>
      <c r="N581" s="175"/>
      <c r="X581" s="825"/>
      <c r="Y581" s="856"/>
      <c r="Z581" s="856"/>
      <c r="AA581" s="856"/>
      <c r="AB581" s="856"/>
    </row>
    <row r="582" spans="1:28" ht="16.2" thickBot="1">
      <c r="A582" s="175"/>
      <c r="B582" s="275"/>
      <c r="C582" s="841" t="s">
        <v>436</v>
      </c>
      <c r="D582" s="842"/>
      <c r="E582" s="842"/>
      <c r="F582" s="842"/>
      <c r="G582" s="842"/>
      <c r="H582" s="842"/>
      <c r="I582" s="842"/>
      <c r="J582" s="842"/>
      <c r="K582" s="842"/>
      <c r="L582" s="843"/>
      <c r="M582" s="276"/>
      <c r="N582" s="175"/>
      <c r="P582" s="284" t="s">
        <v>446</v>
      </c>
      <c r="X582" s="825"/>
      <c r="Y582" s="856"/>
      <c r="Z582" s="856"/>
      <c r="AA582" s="856"/>
      <c r="AB582" s="856"/>
    </row>
    <row r="583" spans="1:28" ht="14.4">
      <c r="A583" s="175"/>
      <c r="B583" s="271"/>
      <c r="C583" s="844"/>
      <c r="D583" s="845"/>
      <c r="E583" s="845"/>
      <c r="F583" s="845"/>
      <c r="G583" s="845"/>
      <c r="H583" s="845"/>
      <c r="I583" s="845"/>
      <c r="J583" s="845"/>
      <c r="K583" s="845"/>
      <c r="L583" s="846"/>
      <c r="M583" s="272"/>
      <c r="N583" s="175"/>
      <c r="P583" s="285" t="s">
        <v>449</v>
      </c>
      <c r="X583" s="825"/>
      <c r="Y583" s="856"/>
      <c r="Z583" s="856"/>
      <c r="AA583" s="856"/>
      <c r="AB583" s="856"/>
    </row>
    <row r="584" spans="1:28">
      <c r="A584" s="175"/>
      <c r="B584" s="271"/>
      <c r="C584" s="847"/>
      <c r="D584" s="848"/>
      <c r="E584" s="848"/>
      <c r="F584" s="848"/>
      <c r="G584" s="848"/>
      <c r="H584" s="848"/>
      <c r="I584" s="848"/>
      <c r="J584" s="848"/>
      <c r="K584" s="848"/>
      <c r="L584" s="849"/>
      <c r="M584" s="273"/>
      <c r="N584" s="175"/>
      <c r="X584" s="825"/>
      <c r="Y584" s="856"/>
      <c r="Z584" s="856"/>
      <c r="AA584" s="856"/>
      <c r="AB584" s="856"/>
    </row>
    <row r="585" spans="1:28">
      <c r="A585" s="175"/>
      <c r="B585" s="271"/>
      <c r="C585" s="847"/>
      <c r="D585" s="848"/>
      <c r="E585" s="848"/>
      <c r="F585" s="848"/>
      <c r="G585" s="848"/>
      <c r="H585" s="848"/>
      <c r="I585" s="848"/>
      <c r="J585" s="848"/>
      <c r="K585" s="848"/>
      <c r="L585" s="849"/>
      <c r="M585" s="273"/>
      <c r="N585" s="175"/>
      <c r="X585" s="825"/>
      <c r="Y585" s="856"/>
      <c r="Z585" s="856"/>
      <c r="AA585" s="856"/>
      <c r="AB585" s="856"/>
    </row>
    <row r="586" spans="1:28">
      <c r="A586" s="175"/>
      <c r="B586" s="271"/>
      <c r="C586" s="847"/>
      <c r="D586" s="848"/>
      <c r="E586" s="848"/>
      <c r="F586" s="848"/>
      <c r="G586" s="848"/>
      <c r="H586" s="848"/>
      <c r="I586" s="848"/>
      <c r="J586" s="848"/>
      <c r="K586" s="848"/>
      <c r="L586" s="849"/>
      <c r="M586" s="273"/>
      <c r="N586" s="175"/>
      <c r="X586" s="825"/>
      <c r="Y586" s="856"/>
      <c r="Z586" s="856"/>
      <c r="AA586" s="856"/>
      <c r="AB586" s="856"/>
    </row>
    <row r="587" spans="1:28">
      <c r="A587" s="175"/>
      <c r="B587" s="271"/>
      <c r="C587" s="847"/>
      <c r="D587" s="848"/>
      <c r="E587" s="848"/>
      <c r="F587" s="848"/>
      <c r="G587" s="848"/>
      <c r="H587" s="848"/>
      <c r="I587" s="848"/>
      <c r="J587" s="848"/>
      <c r="K587" s="848"/>
      <c r="L587" s="849"/>
      <c r="M587" s="273"/>
      <c r="N587" s="175"/>
      <c r="X587" s="825"/>
      <c r="Y587" s="856"/>
      <c r="Z587" s="856"/>
      <c r="AA587" s="856"/>
      <c r="AB587" s="856"/>
    </row>
    <row r="588" spans="1:28" ht="15.6">
      <c r="A588" s="175"/>
      <c r="B588" s="275"/>
      <c r="C588" s="847"/>
      <c r="D588" s="848"/>
      <c r="E588" s="848"/>
      <c r="F588" s="848"/>
      <c r="G588" s="848"/>
      <c r="H588" s="848"/>
      <c r="I588" s="848"/>
      <c r="J588" s="848"/>
      <c r="K588" s="848"/>
      <c r="L588" s="849"/>
      <c r="M588" s="276"/>
      <c r="N588" s="175"/>
      <c r="X588" s="825"/>
      <c r="Y588" s="856"/>
      <c r="Z588" s="856"/>
      <c r="AA588" s="856"/>
      <c r="AB588" s="856"/>
    </row>
    <row r="589" spans="1:28">
      <c r="A589" s="175"/>
      <c r="B589" s="271"/>
      <c r="C589" s="847"/>
      <c r="D589" s="848"/>
      <c r="E589" s="848"/>
      <c r="F589" s="848"/>
      <c r="G589" s="848"/>
      <c r="H589" s="848"/>
      <c r="I589" s="848"/>
      <c r="J589" s="848"/>
      <c r="K589" s="848"/>
      <c r="L589" s="849"/>
      <c r="M589" s="272"/>
      <c r="N589" s="175"/>
      <c r="X589" s="825"/>
      <c r="Y589" s="856"/>
      <c r="Z589" s="856"/>
      <c r="AA589" s="856"/>
      <c r="AB589" s="856"/>
    </row>
    <row r="590" spans="1:28" ht="16.2" thickBot="1">
      <c r="A590" s="175"/>
      <c r="B590" s="275"/>
      <c r="C590" s="847"/>
      <c r="D590" s="848"/>
      <c r="E590" s="848"/>
      <c r="F590" s="848"/>
      <c r="G590" s="848"/>
      <c r="H590" s="848"/>
      <c r="I590" s="848"/>
      <c r="J590" s="848"/>
      <c r="K590" s="848"/>
      <c r="L590" s="849"/>
      <c r="M590" s="276"/>
      <c r="N590" s="175"/>
      <c r="X590" s="826"/>
      <c r="Y590" s="857"/>
      <c r="Z590" s="857"/>
      <c r="AA590" s="857"/>
      <c r="AB590" s="857"/>
    </row>
    <row r="591" spans="1:28">
      <c r="A591" s="175"/>
      <c r="B591" s="271"/>
      <c r="C591" s="847"/>
      <c r="D591" s="848"/>
      <c r="E591" s="848"/>
      <c r="F591" s="848"/>
      <c r="G591" s="848"/>
      <c r="H591" s="848"/>
      <c r="I591" s="848"/>
      <c r="J591" s="848"/>
      <c r="K591" s="848"/>
      <c r="L591" s="849"/>
      <c r="M591" s="272"/>
      <c r="N591" s="175"/>
    </row>
    <row r="592" spans="1:28">
      <c r="A592" s="175"/>
      <c r="B592" s="271"/>
      <c r="C592" s="847"/>
      <c r="D592" s="848"/>
      <c r="E592" s="848"/>
      <c r="F592" s="848"/>
      <c r="G592" s="848"/>
      <c r="H592" s="848"/>
      <c r="I592" s="848"/>
      <c r="J592" s="848"/>
      <c r="K592" s="848"/>
      <c r="L592" s="849"/>
      <c r="M592" s="272"/>
      <c r="N592" s="175"/>
    </row>
    <row r="593" spans="1:14">
      <c r="A593" s="175"/>
      <c r="B593" s="271"/>
      <c r="C593" s="847"/>
      <c r="D593" s="848"/>
      <c r="E593" s="848"/>
      <c r="F593" s="848"/>
      <c r="G593" s="848"/>
      <c r="H593" s="848"/>
      <c r="I593" s="848"/>
      <c r="J593" s="848"/>
      <c r="K593" s="848"/>
      <c r="L593" s="849"/>
      <c r="M593" s="273"/>
      <c r="N593" s="175"/>
    </row>
    <row r="594" spans="1:14">
      <c r="A594" s="175"/>
      <c r="B594" s="271"/>
      <c r="C594" s="847"/>
      <c r="D594" s="848"/>
      <c r="E594" s="848"/>
      <c r="F594" s="848"/>
      <c r="G594" s="848"/>
      <c r="H594" s="848"/>
      <c r="I594" s="848"/>
      <c r="J594" s="848"/>
      <c r="K594" s="848"/>
      <c r="L594" s="849"/>
      <c r="M594" s="273"/>
      <c r="N594" s="175"/>
    </row>
    <row r="595" spans="1:14">
      <c r="A595" s="175"/>
      <c r="B595" s="271"/>
      <c r="C595" s="847"/>
      <c r="D595" s="848"/>
      <c r="E595" s="848"/>
      <c r="F595" s="848"/>
      <c r="G595" s="848"/>
      <c r="H595" s="848"/>
      <c r="I595" s="848"/>
      <c r="J595" s="848"/>
      <c r="K595" s="848"/>
      <c r="L595" s="849"/>
      <c r="M595" s="273"/>
      <c r="N595" s="175"/>
    </row>
    <row r="596" spans="1:14">
      <c r="A596" s="175"/>
      <c r="B596" s="271"/>
      <c r="C596" s="847"/>
      <c r="D596" s="848"/>
      <c r="E596" s="848"/>
      <c r="F596" s="848"/>
      <c r="G596" s="848"/>
      <c r="H596" s="848"/>
      <c r="I596" s="848"/>
      <c r="J596" s="848"/>
      <c r="K596" s="848"/>
      <c r="L596" s="849"/>
      <c r="M596" s="273"/>
      <c r="N596" s="175"/>
    </row>
    <row r="597" spans="1:14">
      <c r="A597" s="175"/>
      <c r="B597" s="271"/>
      <c r="C597" s="847"/>
      <c r="D597" s="848"/>
      <c r="E597" s="848"/>
      <c r="F597" s="848"/>
      <c r="G597" s="848"/>
      <c r="H597" s="848"/>
      <c r="I597" s="848"/>
      <c r="J597" s="848"/>
      <c r="K597" s="848"/>
      <c r="L597" s="849"/>
      <c r="M597" s="273"/>
      <c r="N597" s="175"/>
    </row>
    <row r="598" spans="1:14">
      <c r="A598" s="175"/>
      <c r="B598" s="271"/>
      <c r="C598" s="847"/>
      <c r="D598" s="848"/>
      <c r="E598" s="848"/>
      <c r="F598" s="848"/>
      <c r="G598" s="848"/>
      <c r="H598" s="848"/>
      <c r="I598" s="848"/>
      <c r="J598" s="848"/>
      <c r="K598" s="848"/>
      <c r="L598" s="849"/>
      <c r="M598" s="273"/>
      <c r="N598" s="175"/>
    </row>
    <row r="599" spans="1:14">
      <c r="A599" s="175"/>
      <c r="B599" s="271"/>
      <c r="C599" s="847"/>
      <c r="D599" s="848"/>
      <c r="E599" s="848"/>
      <c r="F599" s="848"/>
      <c r="G599" s="848"/>
      <c r="H599" s="848"/>
      <c r="I599" s="848"/>
      <c r="J599" s="848"/>
      <c r="K599" s="848"/>
      <c r="L599" s="849"/>
      <c r="M599" s="274"/>
      <c r="N599" s="175"/>
    </row>
    <row r="600" spans="1:14">
      <c r="A600" s="175"/>
      <c r="B600" s="271"/>
      <c r="C600" s="847"/>
      <c r="D600" s="848"/>
      <c r="E600" s="848"/>
      <c r="F600" s="848"/>
      <c r="G600" s="848"/>
      <c r="H600" s="848"/>
      <c r="I600" s="848"/>
      <c r="J600" s="848"/>
      <c r="K600" s="848"/>
      <c r="L600" s="849"/>
      <c r="M600" s="274"/>
      <c r="N600" s="175"/>
    </row>
    <row r="601" spans="1:14" ht="14.4" thickBot="1">
      <c r="A601" s="175"/>
      <c r="B601" s="271"/>
      <c r="C601" s="850"/>
      <c r="D601" s="851"/>
      <c r="E601" s="851"/>
      <c r="F601" s="851"/>
      <c r="G601" s="851"/>
      <c r="H601" s="851"/>
      <c r="I601" s="851"/>
      <c r="J601" s="851"/>
      <c r="K601" s="851"/>
      <c r="L601" s="852"/>
      <c r="M601" s="274"/>
      <c r="N601" s="175"/>
    </row>
    <row r="602" spans="1:14">
      <c r="A602" s="175"/>
      <c r="B602" s="271"/>
      <c r="C602" s="265"/>
      <c r="D602" s="265"/>
      <c r="E602" s="265"/>
      <c r="F602" s="267"/>
      <c r="G602" s="267"/>
      <c r="H602" s="267"/>
      <c r="I602" s="267"/>
      <c r="J602" s="265"/>
      <c r="K602" s="265"/>
      <c r="L602" s="265"/>
      <c r="M602" s="272"/>
      <c r="N602" s="175"/>
    </row>
    <row r="603" spans="1:14" ht="14.4" thickBot="1">
      <c r="A603" s="175"/>
      <c r="B603" s="277"/>
      <c r="C603" s="278"/>
      <c r="D603" s="278"/>
      <c r="E603" s="278"/>
      <c r="F603" s="278"/>
      <c r="G603" s="278"/>
      <c r="H603" s="278"/>
      <c r="I603" s="278"/>
      <c r="J603" s="278"/>
      <c r="K603" s="278"/>
      <c r="L603" s="278"/>
      <c r="M603" s="279"/>
      <c r="N603" s="175"/>
    </row>
    <row r="604" spans="1:14">
      <c r="A604" s="175"/>
      <c r="B604" s="208"/>
      <c r="C604" s="208"/>
      <c r="D604" s="208"/>
      <c r="E604" s="208"/>
      <c r="F604" s="208"/>
      <c r="G604" s="208"/>
      <c r="H604" s="208"/>
      <c r="I604" s="208"/>
      <c r="J604" s="208"/>
      <c r="K604" s="208"/>
      <c r="L604" s="208"/>
      <c r="M604" s="208"/>
      <c r="N604" s="175"/>
    </row>
  </sheetData>
  <mergeCells count="195">
    <mergeCell ref="X573:AB590"/>
    <mergeCell ref="C132:C146"/>
    <mergeCell ref="D132:F146"/>
    <mergeCell ref="G132:I146"/>
    <mergeCell ref="J132:L146"/>
    <mergeCell ref="C87:C101"/>
    <mergeCell ref="D87:F101"/>
    <mergeCell ref="G87:I101"/>
    <mergeCell ref="J87:L101"/>
    <mergeCell ref="C102:C116"/>
    <mergeCell ref="D102:F116"/>
    <mergeCell ref="G102:I116"/>
    <mergeCell ref="J102:L116"/>
    <mergeCell ref="C117:C131"/>
    <mergeCell ref="D117:F131"/>
    <mergeCell ref="G117:I131"/>
    <mergeCell ref="J117:L131"/>
    <mergeCell ref="C175:C189"/>
    <mergeCell ref="D175:F189"/>
    <mergeCell ref="G175:I189"/>
    <mergeCell ref="J175:L189"/>
    <mergeCell ref="C190:C204"/>
    <mergeCell ref="D190:F204"/>
    <mergeCell ref="G190:I204"/>
    <mergeCell ref="J86:L86"/>
    <mergeCell ref="J12:L12"/>
    <mergeCell ref="G12:I12"/>
    <mergeCell ref="D12:F12"/>
    <mergeCell ref="C58:C72"/>
    <mergeCell ref="D43:F57"/>
    <mergeCell ref="G43:I57"/>
    <mergeCell ref="J43:L57"/>
    <mergeCell ref="D58:F72"/>
    <mergeCell ref="G58:I72"/>
    <mergeCell ref="J58:L72"/>
    <mergeCell ref="E3:J6"/>
    <mergeCell ref="F7:G7"/>
    <mergeCell ref="H7:I7"/>
    <mergeCell ref="C8:M8"/>
    <mergeCell ref="B9:M9"/>
    <mergeCell ref="C11:L11"/>
    <mergeCell ref="G28:I42"/>
    <mergeCell ref="J28:L42"/>
    <mergeCell ref="C43:C57"/>
    <mergeCell ref="C28:C42"/>
    <mergeCell ref="D28:F42"/>
    <mergeCell ref="J190:L204"/>
    <mergeCell ref="C13:C27"/>
    <mergeCell ref="E151:J154"/>
    <mergeCell ref="F155:G155"/>
    <mergeCell ref="H155:I155"/>
    <mergeCell ref="C156:M156"/>
    <mergeCell ref="C158:L158"/>
    <mergeCell ref="D159:F159"/>
    <mergeCell ref="G159:I159"/>
    <mergeCell ref="J159:L159"/>
    <mergeCell ref="C160:C174"/>
    <mergeCell ref="D160:F174"/>
    <mergeCell ref="G160:I174"/>
    <mergeCell ref="J160:L174"/>
    <mergeCell ref="J13:L27"/>
    <mergeCell ref="G13:I27"/>
    <mergeCell ref="D13:F27"/>
    <mergeCell ref="E77:J80"/>
    <mergeCell ref="F81:G81"/>
    <mergeCell ref="H81:I81"/>
    <mergeCell ref="C82:M82"/>
    <mergeCell ref="C85:L85"/>
    <mergeCell ref="D86:F86"/>
    <mergeCell ref="G86:I86"/>
    <mergeCell ref="C205:C219"/>
    <mergeCell ref="D205:F219"/>
    <mergeCell ref="G205:I219"/>
    <mergeCell ref="J205:L219"/>
    <mergeCell ref="C455:F455"/>
    <mergeCell ref="G455:J455"/>
    <mergeCell ref="K455:L455"/>
    <mergeCell ref="C456:F471"/>
    <mergeCell ref="G456:J471"/>
    <mergeCell ref="C250:C264"/>
    <mergeCell ref="D250:G264"/>
    <mergeCell ref="H250:K264"/>
    <mergeCell ref="C304:M304"/>
    <mergeCell ref="B453:M453"/>
    <mergeCell ref="E299:J302"/>
    <mergeCell ref="F303:G303"/>
    <mergeCell ref="H303:I303"/>
    <mergeCell ref="C306:L306"/>
    <mergeCell ref="C308:C322"/>
    <mergeCell ref="E447:J450"/>
    <mergeCell ref="F451:G451"/>
    <mergeCell ref="H451:I451"/>
    <mergeCell ref="C452:M452"/>
    <mergeCell ref="E225:J228"/>
    <mergeCell ref="F229:G229"/>
    <mergeCell ref="H229:I229"/>
    <mergeCell ref="C230:M230"/>
    <mergeCell ref="B231:M231"/>
    <mergeCell ref="C233:L233"/>
    <mergeCell ref="D234:G234"/>
    <mergeCell ref="H234:K234"/>
    <mergeCell ref="C235:C249"/>
    <mergeCell ref="D235:G249"/>
    <mergeCell ref="H235:K249"/>
    <mergeCell ref="L235:L249"/>
    <mergeCell ref="L250:L264"/>
    <mergeCell ref="C265:C279"/>
    <mergeCell ref="D265:G279"/>
    <mergeCell ref="H265:K279"/>
    <mergeCell ref="L265:L279"/>
    <mergeCell ref="C353:C367"/>
    <mergeCell ref="D353:G367"/>
    <mergeCell ref="H353:K367"/>
    <mergeCell ref="L353:L367"/>
    <mergeCell ref="C323:C337"/>
    <mergeCell ref="D323:G337"/>
    <mergeCell ref="H323:K337"/>
    <mergeCell ref="L323:L337"/>
    <mergeCell ref="C338:C352"/>
    <mergeCell ref="D338:G352"/>
    <mergeCell ref="H338:K352"/>
    <mergeCell ref="L338:L352"/>
    <mergeCell ref="D307:G307"/>
    <mergeCell ref="H307:K307"/>
    <mergeCell ref="D308:G322"/>
    <mergeCell ref="H308:K322"/>
    <mergeCell ref="L308:L322"/>
    <mergeCell ref="C280:C294"/>
    <mergeCell ref="D280:G294"/>
    <mergeCell ref="H280:K294"/>
    <mergeCell ref="L280:L294"/>
    <mergeCell ref="C492:F492"/>
    <mergeCell ref="G492:J492"/>
    <mergeCell ref="K492:L492"/>
    <mergeCell ref="K456:L472"/>
    <mergeCell ref="K485:K488"/>
    <mergeCell ref="L485:L488"/>
    <mergeCell ref="K473:K484"/>
    <mergeCell ref="L473:L484"/>
    <mergeCell ref="C472:F472"/>
    <mergeCell ref="G472:J472"/>
    <mergeCell ref="C473:F488"/>
    <mergeCell ref="G473:J488"/>
    <mergeCell ref="B490:M490"/>
    <mergeCell ref="E373:J376"/>
    <mergeCell ref="F377:G377"/>
    <mergeCell ref="H377:I377"/>
    <mergeCell ref="C378:M378"/>
    <mergeCell ref="C380:L380"/>
    <mergeCell ref="D381:G381"/>
    <mergeCell ref="H381:K381"/>
    <mergeCell ref="C382:C396"/>
    <mergeCell ref="D382:G396"/>
    <mergeCell ref="C493:F508"/>
    <mergeCell ref="G493:J508"/>
    <mergeCell ref="C509:F509"/>
    <mergeCell ref="G509:J509"/>
    <mergeCell ref="C510:F525"/>
    <mergeCell ref="G510:J525"/>
    <mergeCell ref="K493:L509"/>
    <mergeCell ref="K510:K521"/>
    <mergeCell ref="L510:L521"/>
    <mergeCell ref="K522:K525"/>
    <mergeCell ref="L522:L525"/>
    <mergeCell ref="C582:L582"/>
    <mergeCell ref="C583:L601"/>
    <mergeCell ref="E530:J533"/>
    <mergeCell ref="F534:G534"/>
    <mergeCell ref="H534:I534"/>
    <mergeCell ref="C535:M535"/>
    <mergeCell ref="B580:M580"/>
    <mergeCell ref="C538:G538"/>
    <mergeCell ref="H538:L538"/>
    <mergeCell ref="C539:G556"/>
    <mergeCell ref="H539:L556"/>
    <mergeCell ref="C560:G560"/>
    <mergeCell ref="H560:L560"/>
    <mergeCell ref="C561:G578"/>
    <mergeCell ref="H561:L578"/>
    <mergeCell ref="B536:M536"/>
    <mergeCell ref="B558:M558"/>
    <mergeCell ref="C427:C441"/>
    <mergeCell ref="D427:G441"/>
    <mergeCell ref="H427:K441"/>
    <mergeCell ref="L427:L441"/>
    <mergeCell ref="H382:K396"/>
    <mergeCell ref="L382:L396"/>
    <mergeCell ref="C397:C411"/>
    <mergeCell ref="D397:G411"/>
    <mergeCell ref="H397:K411"/>
    <mergeCell ref="L397:L411"/>
    <mergeCell ref="C412:C426"/>
    <mergeCell ref="D412:G426"/>
    <mergeCell ref="H412:K426"/>
    <mergeCell ref="L412:L426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4" fitToHeight="0" orientation="portrait" r:id="rId1"/>
  <headerFooter alignWithMargins="0">
    <oddHeader>&amp;C&amp;A</oddHeader>
    <oddFooter>&amp;RPage&amp;Pof&amp;N</oddFooter>
  </headerFooter>
  <rowBreaks count="7" manualBreakCount="7">
    <brk id="74" max="13" man="1"/>
    <brk id="148" max="13" man="1"/>
    <brk id="222" max="13" man="1"/>
    <brk id="296" max="13" man="1"/>
    <brk id="370" max="13" man="1"/>
    <brk id="444" max="13" man="1"/>
    <brk id="527" max="1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00B0F0"/>
    <pageSetUpPr fitToPage="1"/>
  </sheetPr>
  <dimension ref="A1:N241"/>
  <sheetViews>
    <sheetView view="pageBreakPreview" topLeftCell="A66" zoomScale="70" zoomScaleNormal="100" zoomScaleSheetLayoutView="70" workbookViewId="0">
      <selection activeCell="A75" sqref="A75:XFD75"/>
    </sheetView>
  </sheetViews>
  <sheetFormatPr defaultColWidth="10.33203125" defaultRowHeight="13.8"/>
  <cols>
    <col min="1" max="1" width="2.44140625" style="176" customWidth="1"/>
    <col min="2" max="2" width="2.88671875" style="176" customWidth="1"/>
    <col min="3" max="12" width="15.6640625" style="176" customWidth="1"/>
    <col min="13" max="13" width="2.88671875" style="176" customWidth="1"/>
    <col min="14" max="14" width="2.44140625" style="176" customWidth="1"/>
    <col min="15" max="16384" width="10.33203125" style="176"/>
  </cols>
  <sheetData>
    <row r="1" spans="1:14" ht="14.4" thickBot="1">
      <c r="A1" s="175"/>
      <c r="B1" s="175"/>
      <c r="C1" s="175"/>
      <c r="D1" s="175"/>
      <c r="E1" s="175"/>
      <c r="F1" s="175"/>
      <c r="G1" s="175"/>
      <c r="H1" s="175"/>
      <c r="I1" s="175"/>
      <c r="J1" s="175"/>
      <c r="K1" s="175"/>
      <c r="L1" s="175"/>
      <c r="M1" s="175"/>
      <c r="N1" s="175"/>
    </row>
    <row r="2" spans="1:14" ht="14.4" thickBot="1">
      <c r="A2" s="175"/>
      <c r="B2" s="177"/>
      <c r="C2" s="178"/>
      <c r="D2" s="178"/>
      <c r="E2" s="178"/>
      <c r="F2" s="178"/>
      <c r="G2" s="178"/>
      <c r="H2" s="178"/>
      <c r="I2" s="178"/>
      <c r="J2" s="178"/>
      <c r="K2" s="178"/>
      <c r="L2" s="178"/>
      <c r="M2" s="179"/>
      <c r="N2" s="175"/>
    </row>
    <row r="3" spans="1:14">
      <c r="A3" s="175"/>
      <c r="B3" s="180"/>
      <c r="C3" s="211"/>
      <c r="D3" s="212"/>
      <c r="E3" s="657" t="s">
        <v>226</v>
      </c>
      <c r="F3" s="822"/>
      <c r="G3" s="658"/>
      <c r="H3" s="658"/>
      <c r="I3" s="658"/>
      <c r="J3" s="659"/>
      <c r="K3" s="212"/>
      <c r="L3" s="213"/>
      <c r="M3" s="214"/>
      <c r="N3" s="175"/>
    </row>
    <row r="4" spans="1:14" ht="14.25" customHeight="1">
      <c r="A4" s="175"/>
      <c r="B4" s="180"/>
      <c r="C4" s="215"/>
      <c r="D4" s="257"/>
      <c r="E4" s="660"/>
      <c r="F4" s="661"/>
      <c r="G4" s="661"/>
      <c r="H4" s="661"/>
      <c r="I4" s="661"/>
      <c r="J4" s="662"/>
      <c r="K4" s="188"/>
      <c r="L4" s="214"/>
      <c r="M4" s="214"/>
      <c r="N4" s="175"/>
    </row>
    <row r="5" spans="1:14" ht="14.25" customHeight="1">
      <c r="A5" s="175"/>
      <c r="B5" s="180"/>
      <c r="C5" s="215"/>
      <c r="D5" s="257"/>
      <c r="E5" s="660"/>
      <c r="F5" s="661"/>
      <c r="G5" s="661"/>
      <c r="H5" s="661"/>
      <c r="I5" s="661"/>
      <c r="J5" s="662"/>
      <c r="K5" s="188"/>
      <c r="L5" s="214"/>
      <c r="M5" s="214"/>
      <c r="N5" s="175"/>
    </row>
    <row r="6" spans="1:14" ht="21.6" thickBot="1">
      <c r="A6" s="175"/>
      <c r="B6" s="180"/>
      <c r="C6" s="216"/>
      <c r="D6" s="217"/>
      <c r="E6" s="663"/>
      <c r="F6" s="664"/>
      <c r="G6" s="664"/>
      <c r="H6" s="664"/>
      <c r="I6" s="664"/>
      <c r="J6" s="665"/>
      <c r="K6" s="217"/>
      <c r="L6" s="218"/>
      <c r="M6" s="214"/>
      <c r="N6" s="175"/>
    </row>
    <row r="7" spans="1:14" ht="16.5" customHeight="1">
      <c r="A7" s="175"/>
      <c r="B7" s="180"/>
      <c r="C7" s="258"/>
      <c r="D7" s="188"/>
      <c r="E7" s="259"/>
      <c r="F7" s="824" t="s">
        <v>225</v>
      </c>
      <c r="G7" s="824"/>
      <c r="H7" s="823" t="str">
        <f>'A.General information'!D11</f>
        <v>LB11323</v>
      </c>
      <c r="I7" s="823"/>
      <c r="J7" s="259"/>
      <c r="K7" s="188"/>
      <c r="L7" s="188"/>
      <c r="M7" s="214"/>
      <c r="N7" s="175"/>
    </row>
    <row r="8" spans="1:14" ht="16.5" customHeight="1" thickBot="1">
      <c r="A8" s="175"/>
      <c r="B8" s="180"/>
      <c r="C8" s="666"/>
      <c r="D8" s="666"/>
      <c r="E8" s="666"/>
      <c r="F8" s="666"/>
      <c r="G8" s="666"/>
      <c r="H8" s="666"/>
      <c r="I8" s="666"/>
      <c r="J8" s="666"/>
      <c r="K8" s="666"/>
      <c r="L8" s="666"/>
      <c r="M8" s="667"/>
      <c r="N8" s="175"/>
    </row>
    <row r="9" spans="1:14" ht="16.5" customHeight="1" thickBot="1">
      <c r="A9" s="175"/>
      <c r="B9" s="668" t="s">
        <v>253</v>
      </c>
      <c r="C9" s="669"/>
      <c r="D9" s="669"/>
      <c r="E9" s="669"/>
      <c r="F9" s="669"/>
      <c r="G9" s="669"/>
      <c r="H9" s="669"/>
      <c r="I9" s="669"/>
      <c r="J9" s="669"/>
      <c r="K9" s="669"/>
      <c r="L9" s="669"/>
      <c r="M9" s="670"/>
      <c r="N9" s="175"/>
    </row>
    <row r="10" spans="1:14" ht="16.5" customHeight="1" thickBot="1">
      <c r="A10" s="175"/>
      <c r="B10" s="268"/>
      <c r="C10" s="269"/>
      <c r="D10" s="269"/>
      <c r="E10" s="269"/>
      <c r="F10" s="269"/>
      <c r="G10" s="269"/>
      <c r="H10" s="269"/>
      <c r="I10" s="269"/>
      <c r="J10" s="269"/>
      <c r="K10" s="269"/>
      <c r="L10" s="269"/>
      <c r="M10" s="270"/>
      <c r="N10" s="175"/>
    </row>
    <row r="11" spans="1:14" ht="16.5" customHeight="1">
      <c r="A11" s="175"/>
      <c r="B11" s="271"/>
      <c r="C11" s="814"/>
      <c r="D11" s="804"/>
      <c r="E11" s="804"/>
      <c r="F11" s="804"/>
      <c r="G11" s="804"/>
      <c r="H11" s="804"/>
      <c r="I11" s="804"/>
      <c r="J11" s="804"/>
      <c r="K11" s="804"/>
      <c r="L11" s="815"/>
      <c r="M11" s="272"/>
      <c r="N11" s="175"/>
    </row>
    <row r="12" spans="1:14" ht="16.5" customHeight="1">
      <c r="A12" s="175"/>
      <c r="B12" s="271"/>
      <c r="C12" s="816"/>
      <c r="D12" s="817"/>
      <c r="E12" s="817"/>
      <c r="F12" s="817"/>
      <c r="G12" s="817"/>
      <c r="H12" s="817"/>
      <c r="I12" s="817"/>
      <c r="J12" s="817"/>
      <c r="K12" s="817"/>
      <c r="L12" s="818"/>
      <c r="M12" s="272"/>
      <c r="N12" s="175"/>
    </row>
    <row r="13" spans="1:14" ht="16.5" customHeight="1">
      <c r="A13" s="175"/>
      <c r="B13" s="271"/>
      <c r="C13" s="816"/>
      <c r="D13" s="817"/>
      <c r="E13" s="817"/>
      <c r="F13" s="817"/>
      <c r="G13" s="817"/>
      <c r="H13" s="817"/>
      <c r="I13" s="817"/>
      <c r="J13" s="817"/>
      <c r="K13" s="817"/>
      <c r="L13" s="818"/>
      <c r="M13" s="273"/>
      <c r="N13" s="175"/>
    </row>
    <row r="14" spans="1:14" ht="16.5" customHeight="1">
      <c r="A14" s="175"/>
      <c r="B14" s="271"/>
      <c r="C14" s="816"/>
      <c r="D14" s="817"/>
      <c r="E14" s="817"/>
      <c r="F14" s="817"/>
      <c r="G14" s="817"/>
      <c r="H14" s="817"/>
      <c r="I14" s="817"/>
      <c r="J14" s="817"/>
      <c r="K14" s="817"/>
      <c r="L14" s="818"/>
      <c r="M14" s="273"/>
      <c r="N14" s="175"/>
    </row>
    <row r="15" spans="1:14" ht="16.5" customHeight="1">
      <c r="A15" s="175"/>
      <c r="B15" s="271"/>
      <c r="C15" s="816"/>
      <c r="D15" s="817"/>
      <c r="E15" s="817"/>
      <c r="F15" s="817"/>
      <c r="G15" s="817"/>
      <c r="H15" s="817"/>
      <c r="I15" s="817"/>
      <c r="J15" s="817"/>
      <c r="K15" s="817"/>
      <c r="L15" s="818"/>
      <c r="M15" s="273"/>
      <c r="N15" s="175"/>
    </row>
    <row r="16" spans="1:14" ht="16.5" customHeight="1">
      <c r="A16" s="175"/>
      <c r="B16" s="271"/>
      <c r="C16" s="816"/>
      <c r="D16" s="817"/>
      <c r="E16" s="817"/>
      <c r="F16" s="817"/>
      <c r="G16" s="817"/>
      <c r="H16" s="817"/>
      <c r="I16" s="817"/>
      <c r="J16" s="817"/>
      <c r="K16" s="817"/>
      <c r="L16" s="818"/>
      <c r="M16" s="273"/>
      <c r="N16" s="175"/>
    </row>
    <row r="17" spans="1:14" ht="16.5" customHeight="1">
      <c r="A17" s="175"/>
      <c r="B17" s="271"/>
      <c r="C17" s="816"/>
      <c r="D17" s="817"/>
      <c r="E17" s="817"/>
      <c r="F17" s="817"/>
      <c r="G17" s="817"/>
      <c r="H17" s="817"/>
      <c r="I17" s="817"/>
      <c r="J17" s="817"/>
      <c r="K17" s="817"/>
      <c r="L17" s="818"/>
      <c r="M17" s="273"/>
      <c r="N17" s="175"/>
    </row>
    <row r="18" spans="1:14" ht="16.5" customHeight="1">
      <c r="A18" s="175"/>
      <c r="B18" s="271"/>
      <c r="C18" s="816"/>
      <c r="D18" s="817"/>
      <c r="E18" s="817"/>
      <c r="F18" s="817"/>
      <c r="G18" s="817"/>
      <c r="H18" s="817"/>
      <c r="I18" s="817"/>
      <c r="J18" s="817"/>
      <c r="K18" s="817"/>
      <c r="L18" s="818"/>
      <c r="M18" s="273"/>
      <c r="N18" s="175"/>
    </row>
    <row r="19" spans="1:14" ht="16.5" customHeight="1">
      <c r="A19" s="175"/>
      <c r="B19" s="271"/>
      <c r="C19" s="816"/>
      <c r="D19" s="817"/>
      <c r="E19" s="817"/>
      <c r="F19" s="817"/>
      <c r="G19" s="817"/>
      <c r="H19" s="817"/>
      <c r="I19" s="817"/>
      <c r="J19" s="817"/>
      <c r="K19" s="817"/>
      <c r="L19" s="818"/>
      <c r="M19" s="273"/>
      <c r="N19" s="175"/>
    </row>
    <row r="20" spans="1:14" ht="16.5" customHeight="1">
      <c r="A20" s="175"/>
      <c r="B20" s="271"/>
      <c r="C20" s="816"/>
      <c r="D20" s="817"/>
      <c r="E20" s="817"/>
      <c r="F20" s="817"/>
      <c r="G20" s="817"/>
      <c r="H20" s="817"/>
      <c r="I20" s="817"/>
      <c r="J20" s="817"/>
      <c r="K20" s="817"/>
      <c r="L20" s="818"/>
      <c r="M20" s="273"/>
      <c r="N20" s="175"/>
    </row>
    <row r="21" spans="1:14" ht="16.5" customHeight="1">
      <c r="A21" s="175"/>
      <c r="B21" s="271"/>
      <c r="C21" s="816"/>
      <c r="D21" s="817"/>
      <c r="E21" s="817"/>
      <c r="F21" s="817"/>
      <c r="G21" s="817"/>
      <c r="H21" s="817"/>
      <c r="I21" s="817"/>
      <c r="J21" s="817"/>
      <c r="K21" s="817"/>
      <c r="L21" s="818"/>
      <c r="M21" s="274"/>
      <c r="N21" s="175"/>
    </row>
    <row r="22" spans="1:14" ht="16.5" customHeight="1">
      <c r="A22" s="175"/>
      <c r="B22" s="271"/>
      <c r="C22" s="816"/>
      <c r="D22" s="817"/>
      <c r="E22" s="817"/>
      <c r="F22" s="817"/>
      <c r="G22" s="817"/>
      <c r="H22" s="817"/>
      <c r="I22" s="817"/>
      <c r="J22" s="817"/>
      <c r="K22" s="817"/>
      <c r="L22" s="818"/>
      <c r="M22" s="272"/>
      <c r="N22" s="175"/>
    </row>
    <row r="23" spans="1:14" ht="16.5" customHeight="1">
      <c r="A23" s="175"/>
      <c r="B23" s="271"/>
      <c r="C23" s="816"/>
      <c r="D23" s="817"/>
      <c r="E23" s="817"/>
      <c r="F23" s="817"/>
      <c r="G23" s="817"/>
      <c r="H23" s="817"/>
      <c r="I23" s="817"/>
      <c r="J23" s="817"/>
      <c r="K23" s="817"/>
      <c r="L23" s="818"/>
      <c r="M23" s="272"/>
      <c r="N23" s="175"/>
    </row>
    <row r="24" spans="1:14" ht="16.5" customHeight="1">
      <c r="A24" s="175"/>
      <c r="B24" s="271"/>
      <c r="C24" s="816"/>
      <c r="D24" s="817"/>
      <c r="E24" s="817"/>
      <c r="F24" s="817"/>
      <c r="G24" s="817"/>
      <c r="H24" s="817"/>
      <c r="I24" s="817"/>
      <c r="J24" s="817"/>
      <c r="K24" s="817"/>
      <c r="L24" s="818"/>
      <c r="M24" s="273"/>
      <c r="N24" s="175"/>
    </row>
    <row r="25" spans="1:14" ht="16.5" customHeight="1">
      <c r="A25" s="175"/>
      <c r="B25" s="271"/>
      <c r="C25" s="816"/>
      <c r="D25" s="817"/>
      <c r="E25" s="817"/>
      <c r="F25" s="817"/>
      <c r="G25" s="817"/>
      <c r="H25" s="817"/>
      <c r="I25" s="817"/>
      <c r="J25" s="817"/>
      <c r="K25" s="817"/>
      <c r="L25" s="818"/>
      <c r="M25" s="273"/>
      <c r="N25" s="175"/>
    </row>
    <row r="26" spans="1:14" ht="16.5" customHeight="1">
      <c r="A26" s="175"/>
      <c r="B26" s="271"/>
      <c r="C26" s="816"/>
      <c r="D26" s="817"/>
      <c r="E26" s="817"/>
      <c r="F26" s="817"/>
      <c r="G26" s="817"/>
      <c r="H26" s="817"/>
      <c r="I26" s="817"/>
      <c r="J26" s="817"/>
      <c r="K26" s="817"/>
      <c r="L26" s="818"/>
      <c r="M26" s="274"/>
      <c r="N26" s="175"/>
    </row>
    <row r="27" spans="1:14" ht="16.5" customHeight="1">
      <c r="A27" s="175"/>
      <c r="B27" s="275"/>
      <c r="C27" s="816"/>
      <c r="D27" s="817"/>
      <c r="E27" s="817"/>
      <c r="F27" s="817"/>
      <c r="G27" s="817"/>
      <c r="H27" s="817"/>
      <c r="I27" s="817"/>
      <c r="J27" s="817"/>
      <c r="K27" s="817"/>
      <c r="L27" s="818"/>
      <c r="M27" s="276"/>
      <c r="N27" s="175"/>
    </row>
    <row r="28" spans="1:14" ht="16.5" customHeight="1">
      <c r="A28" s="175"/>
      <c r="B28" s="275"/>
      <c r="C28" s="816"/>
      <c r="D28" s="817"/>
      <c r="E28" s="817"/>
      <c r="F28" s="817"/>
      <c r="G28" s="817"/>
      <c r="H28" s="817"/>
      <c r="I28" s="817"/>
      <c r="J28" s="817"/>
      <c r="K28" s="817"/>
      <c r="L28" s="818"/>
      <c r="M28" s="276"/>
      <c r="N28" s="175"/>
    </row>
    <row r="29" spans="1:14" ht="16.5" customHeight="1">
      <c r="A29" s="175"/>
      <c r="B29" s="275"/>
      <c r="C29" s="816"/>
      <c r="D29" s="817"/>
      <c r="E29" s="817"/>
      <c r="F29" s="817"/>
      <c r="G29" s="817"/>
      <c r="H29" s="817"/>
      <c r="I29" s="817"/>
      <c r="J29" s="817"/>
      <c r="K29" s="817"/>
      <c r="L29" s="818"/>
      <c r="M29" s="276"/>
      <c r="N29" s="175"/>
    </row>
    <row r="30" spans="1:14" ht="16.5" customHeight="1">
      <c r="A30" s="175"/>
      <c r="B30" s="271"/>
      <c r="C30" s="816"/>
      <c r="D30" s="817"/>
      <c r="E30" s="817"/>
      <c r="F30" s="817"/>
      <c r="G30" s="817"/>
      <c r="H30" s="817"/>
      <c r="I30" s="817"/>
      <c r="J30" s="817"/>
      <c r="K30" s="817"/>
      <c r="L30" s="818"/>
      <c r="M30" s="272"/>
      <c r="N30" s="175"/>
    </row>
    <row r="31" spans="1:14" ht="16.5" customHeight="1">
      <c r="A31" s="175"/>
      <c r="B31" s="271"/>
      <c r="C31" s="816"/>
      <c r="D31" s="817"/>
      <c r="E31" s="817"/>
      <c r="F31" s="817"/>
      <c r="G31" s="817"/>
      <c r="H31" s="817"/>
      <c r="I31" s="817"/>
      <c r="J31" s="817"/>
      <c r="K31" s="817"/>
      <c r="L31" s="818"/>
      <c r="M31" s="272"/>
      <c r="N31" s="175"/>
    </row>
    <row r="32" spans="1:14" ht="16.5" customHeight="1">
      <c r="A32" s="175"/>
      <c r="B32" s="271"/>
      <c r="C32" s="816"/>
      <c r="D32" s="817"/>
      <c r="E32" s="817"/>
      <c r="F32" s="817"/>
      <c r="G32" s="817"/>
      <c r="H32" s="817"/>
      <c r="I32" s="817"/>
      <c r="J32" s="817"/>
      <c r="K32" s="817"/>
      <c r="L32" s="818"/>
      <c r="M32" s="272"/>
      <c r="N32" s="175"/>
    </row>
    <row r="33" spans="1:14" ht="16.5" customHeight="1">
      <c r="A33" s="175"/>
      <c r="B33" s="271"/>
      <c r="C33" s="816"/>
      <c r="D33" s="817"/>
      <c r="E33" s="817"/>
      <c r="F33" s="817"/>
      <c r="G33" s="817"/>
      <c r="H33" s="817"/>
      <c r="I33" s="817"/>
      <c r="J33" s="817"/>
      <c r="K33" s="817"/>
      <c r="L33" s="818"/>
      <c r="M33" s="273"/>
      <c r="N33" s="175"/>
    </row>
    <row r="34" spans="1:14" ht="16.5" customHeight="1">
      <c r="A34" s="175"/>
      <c r="B34" s="271"/>
      <c r="C34" s="816"/>
      <c r="D34" s="817"/>
      <c r="E34" s="817"/>
      <c r="F34" s="817"/>
      <c r="G34" s="817"/>
      <c r="H34" s="817"/>
      <c r="I34" s="817"/>
      <c r="J34" s="817"/>
      <c r="K34" s="817"/>
      <c r="L34" s="818"/>
      <c r="M34" s="273"/>
      <c r="N34" s="175"/>
    </row>
    <row r="35" spans="1:14" ht="16.5" customHeight="1">
      <c r="A35" s="175"/>
      <c r="B35" s="271"/>
      <c r="C35" s="816"/>
      <c r="D35" s="817"/>
      <c r="E35" s="817"/>
      <c r="F35" s="817"/>
      <c r="G35" s="817"/>
      <c r="H35" s="817"/>
      <c r="I35" s="817"/>
      <c r="J35" s="817"/>
      <c r="K35" s="817"/>
      <c r="L35" s="818"/>
      <c r="M35" s="272"/>
      <c r="N35" s="175"/>
    </row>
    <row r="36" spans="1:14" ht="16.5" customHeight="1">
      <c r="A36" s="175"/>
      <c r="B36" s="271"/>
      <c r="C36" s="816"/>
      <c r="D36" s="817"/>
      <c r="E36" s="817"/>
      <c r="F36" s="817"/>
      <c r="G36" s="817"/>
      <c r="H36" s="817"/>
      <c r="I36" s="817"/>
      <c r="J36" s="817"/>
      <c r="K36" s="817"/>
      <c r="L36" s="818"/>
      <c r="M36" s="272"/>
      <c r="N36" s="175"/>
    </row>
    <row r="37" spans="1:14" ht="16.5" customHeight="1">
      <c r="A37" s="175"/>
      <c r="B37" s="271"/>
      <c r="C37" s="816"/>
      <c r="D37" s="817"/>
      <c r="E37" s="817"/>
      <c r="F37" s="817"/>
      <c r="G37" s="817"/>
      <c r="H37" s="817"/>
      <c r="I37" s="817"/>
      <c r="J37" s="817"/>
      <c r="K37" s="817"/>
      <c r="L37" s="818"/>
      <c r="M37" s="272"/>
      <c r="N37" s="175"/>
    </row>
    <row r="38" spans="1:14" ht="16.5" customHeight="1">
      <c r="A38" s="175"/>
      <c r="B38" s="271"/>
      <c r="C38" s="816"/>
      <c r="D38" s="817"/>
      <c r="E38" s="817"/>
      <c r="F38" s="817"/>
      <c r="G38" s="817"/>
      <c r="H38" s="817"/>
      <c r="I38" s="817"/>
      <c r="J38" s="817"/>
      <c r="K38" s="817"/>
      <c r="L38" s="818"/>
      <c r="M38" s="272"/>
      <c r="N38" s="175"/>
    </row>
    <row r="39" spans="1:14" ht="16.5" customHeight="1">
      <c r="A39" s="175"/>
      <c r="B39" s="271"/>
      <c r="C39" s="816"/>
      <c r="D39" s="817"/>
      <c r="E39" s="817"/>
      <c r="F39" s="817"/>
      <c r="G39" s="817"/>
      <c r="H39" s="817"/>
      <c r="I39" s="817"/>
      <c r="J39" s="817"/>
      <c r="K39" s="817"/>
      <c r="L39" s="818"/>
      <c r="M39" s="273"/>
      <c r="N39" s="175"/>
    </row>
    <row r="40" spans="1:14" ht="16.5" customHeight="1">
      <c r="A40" s="175"/>
      <c r="B40" s="271"/>
      <c r="C40" s="816"/>
      <c r="D40" s="817"/>
      <c r="E40" s="817"/>
      <c r="F40" s="817"/>
      <c r="G40" s="817"/>
      <c r="H40" s="817"/>
      <c r="I40" s="817"/>
      <c r="J40" s="817"/>
      <c r="K40" s="817"/>
      <c r="L40" s="818"/>
      <c r="M40" s="273"/>
      <c r="N40" s="175"/>
    </row>
    <row r="41" spans="1:14" ht="16.5" customHeight="1">
      <c r="A41" s="175"/>
      <c r="B41" s="271"/>
      <c r="C41" s="816"/>
      <c r="D41" s="817"/>
      <c r="E41" s="817"/>
      <c r="F41" s="817"/>
      <c r="G41" s="817"/>
      <c r="H41" s="817"/>
      <c r="I41" s="817"/>
      <c r="J41" s="817"/>
      <c r="K41" s="817"/>
      <c r="L41" s="818"/>
      <c r="M41" s="273"/>
      <c r="N41" s="175"/>
    </row>
    <row r="42" spans="1:14" ht="16.5" customHeight="1">
      <c r="A42" s="175"/>
      <c r="B42" s="271"/>
      <c r="C42" s="816"/>
      <c r="D42" s="817"/>
      <c r="E42" s="817"/>
      <c r="F42" s="817"/>
      <c r="G42" s="817"/>
      <c r="H42" s="817"/>
      <c r="I42" s="817"/>
      <c r="J42" s="817"/>
      <c r="K42" s="817"/>
      <c r="L42" s="818"/>
      <c r="M42" s="273"/>
      <c r="N42" s="175"/>
    </row>
    <row r="43" spans="1:14" ht="16.5" customHeight="1">
      <c r="A43" s="175"/>
      <c r="B43" s="271"/>
      <c r="C43" s="816"/>
      <c r="D43" s="817"/>
      <c r="E43" s="817"/>
      <c r="F43" s="817"/>
      <c r="G43" s="817"/>
      <c r="H43" s="817"/>
      <c r="I43" s="817"/>
      <c r="J43" s="817"/>
      <c r="K43" s="817"/>
      <c r="L43" s="818"/>
      <c r="M43" s="273"/>
      <c r="N43" s="175"/>
    </row>
    <row r="44" spans="1:14" ht="16.5" customHeight="1">
      <c r="A44" s="175"/>
      <c r="B44" s="271"/>
      <c r="C44" s="816"/>
      <c r="D44" s="817"/>
      <c r="E44" s="817"/>
      <c r="F44" s="817"/>
      <c r="G44" s="817"/>
      <c r="H44" s="817"/>
      <c r="I44" s="817"/>
      <c r="J44" s="817"/>
      <c r="K44" s="817"/>
      <c r="L44" s="818"/>
      <c r="M44" s="273"/>
      <c r="N44" s="175"/>
    </row>
    <row r="45" spans="1:14" ht="16.5" customHeight="1">
      <c r="A45" s="175"/>
      <c r="B45" s="271"/>
      <c r="C45" s="816"/>
      <c r="D45" s="817"/>
      <c r="E45" s="817"/>
      <c r="F45" s="817"/>
      <c r="G45" s="817"/>
      <c r="H45" s="817"/>
      <c r="I45" s="817"/>
      <c r="J45" s="817"/>
      <c r="K45" s="817"/>
      <c r="L45" s="818"/>
      <c r="M45" s="273"/>
      <c r="N45" s="175"/>
    </row>
    <row r="46" spans="1:14" ht="16.5" customHeight="1">
      <c r="A46" s="175"/>
      <c r="B46" s="271"/>
      <c r="C46" s="816"/>
      <c r="D46" s="817"/>
      <c r="E46" s="817"/>
      <c r="F46" s="817"/>
      <c r="G46" s="817"/>
      <c r="H46" s="817"/>
      <c r="I46" s="817"/>
      <c r="J46" s="817"/>
      <c r="K46" s="817"/>
      <c r="L46" s="818"/>
      <c r="M46" s="272"/>
      <c r="N46" s="175"/>
    </row>
    <row r="47" spans="1:14" ht="16.5" customHeight="1">
      <c r="A47" s="175"/>
      <c r="B47" s="271"/>
      <c r="C47" s="816"/>
      <c r="D47" s="817"/>
      <c r="E47" s="817"/>
      <c r="F47" s="817"/>
      <c r="G47" s="817"/>
      <c r="H47" s="817"/>
      <c r="I47" s="817"/>
      <c r="J47" s="817"/>
      <c r="K47" s="817"/>
      <c r="L47" s="818"/>
      <c r="M47" s="272"/>
      <c r="N47" s="175"/>
    </row>
    <row r="48" spans="1:14" ht="16.5" customHeight="1">
      <c r="A48" s="175"/>
      <c r="B48" s="271"/>
      <c r="C48" s="816"/>
      <c r="D48" s="817"/>
      <c r="E48" s="817"/>
      <c r="F48" s="817"/>
      <c r="G48" s="817"/>
      <c r="H48" s="817"/>
      <c r="I48" s="817"/>
      <c r="J48" s="817"/>
      <c r="K48" s="817"/>
      <c r="L48" s="818"/>
      <c r="M48" s="272"/>
      <c r="N48" s="175"/>
    </row>
    <row r="49" spans="1:14" ht="16.5" customHeight="1">
      <c r="A49" s="175"/>
      <c r="B49" s="271"/>
      <c r="C49" s="816"/>
      <c r="D49" s="817"/>
      <c r="E49" s="817"/>
      <c r="F49" s="817"/>
      <c r="G49" s="817"/>
      <c r="H49" s="817"/>
      <c r="I49" s="817"/>
      <c r="J49" s="817"/>
      <c r="K49" s="817"/>
      <c r="L49" s="818"/>
      <c r="M49" s="273"/>
      <c r="N49" s="175"/>
    </row>
    <row r="50" spans="1:14" ht="16.5" customHeight="1">
      <c r="A50" s="175"/>
      <c r="B50" s="271"/>
      <c r="C50" s="816"/>
      <c r="D50" s="817"/>
      <c r="E50" s="817"/>
      <c r="F50" s="817"/>
      <c r="G50" s="817"/>
      <c r="H50" s="817"/>
      <c r="I50" s="817"/>
      <c r="J50" s="817"/>
      <c r="K50" s="817"/>
      <c r="L50" s="818"/>
      <c r="M50" s="273"/>
      <c r="N50" s="175"/>
    </row>
    <row r="51" spans="1:14" ht="16.5" customHeight="1">
      <c r="A51" s="175"/>
      <c r="B51" s="271"/>
      <c r="C51" s="816"/>
      <c r="D51" s="817"/>
      <c r="E51" s="817"/>
      <c r="F51" s="817"/>
      <c r="G51" s="817"/>
      <c r="H51" s="817"/>
      <c r="I51" s="817"/>
      <c r="J51" s="817"/>
      <c r="K51" s="817"/>
      <c r="L51" s="818"/>
      <c r="M51" s="273"/>
      <c r="N51" s="175"/>
    </row>
    <row r="52" spans="1:14" ht="16.5" customHeight="1">
      <c r="A52" s="175"/>
      <c r="B52" s="271"/>
      <c r="C52" s="816"/>
      <c r="D52" s="817"/>
      <c r="E52" s="817"/>
      <c r="F52" s="817"/>
      <c r="G52" s="817"/>
      <c r="H52" s="817"/>
      <c r="I52" s="817"/>
      <c r="J52" s="817"/>
      <c r="K52" s="817"/>
      <c r="L52" s="818"/>
      <c r="M52" s="273"/>
      <c r="N52" s="175"/>
    </row>
    <row r="53" spans="1:14" ht="16.5" customHeight="1">
      <c r="A53" s="175"/>
      <c r="B53" s="271"/>
      <c r="C53" s="816"/>
      <c r="D53" s="817"/>
      <c r="E53" s="817"/>
      <c r="F53" s="817"/>
      <c r="G53" s="817"/>
      <c r="H53" s="817"/>
      <c r="I53" s="817"/>
      <c r="J53" s="817"/>
      <c r="K53" s="817"/>
      <c r="L53" s="818"/>
      <c r="M53" s="273"/>
      <c r="N53" s="175"/>
    </row>
    <row r="54" spans="1:14" ht="16.5" customHeight="1">
      <c r="A54" s="175"/>
      <c r="B54" s="271"/>
      <c r="C54" s="816"/>
      <c r="D54" s="817"/>
      <c r="E54" s="817"/>
      <c r="F54" s="817"/>
      <c r="G54" s="817"/>
      <c r="H54" s="817"/>
      <c r="I54" s="817"/>
      <c r="J54" s="817"/>
      <c r="K54" s="817"/>
      <c r="L54" s="818"/>
      <c r="M54" s="273"/>
      <c r="N54" s="175"/>
    </row>
    <row r="55" spans="1:14" ht="16.5" customHeight="1">
      <c r="A55" s="175"/>
      <c r="B55" s="271"/>
      <c r="C55" s="816"/>
      <c r="D55" s="817"/>
      <c r="E55" s="817"/>
      <c r="F55" s="817"/>
      <c r="G55" s="817"/>
      <c r="H55" s="817"/>
      <c r="I55" s="817"/>
      <c r="J55" s="817"/>
      <c r="K55" s="817"/>
      <c r="L55" s="818"/>
      <c r="M55" s="273"/>
      <c r="N55" s="175"/>
    </row>
    <row r="56" spans="1:14" ht="16.5" customHeight="1">
      <c r="A56" s="175"/>
      <c r="B56" s="271"/>
      <c r="C56" s="816"/>
      <c r="D56" s="817"/>
      <c r="E56" s="817"/>
      <c r="F56" s="817"/>
      <c r="G56" s="817"/>
      <c r="H56" s="817"/>
      <c r="I56" s="817"/>
      <c r="J56" s="817"/>
      <c r="K56" s="817"/>
      <c r="L56" s="818"/>
      <c r="M56" s="273"/>
      <c r="N56" s="175"/>
    </row>
    <row r="57" spans="1:14" ht="16.5" customHeight="1">
      <c r="A57" s="175"/>
      <c r="B57" s="271"/>
      <c r="C57" s="816"/>
      <c r="D57" s="817"/>
      <c r="E57" s="817"/>
      <c r="F57" s="817"/>
      <c r="G57" s="817"/>
      <c r="H57" s="817"/>
      <c r="I57" s="817"/>
      <c r="J57" s="817"/>
      <c r="K57" s="817"/>
      <c r="L57" s="818"/>
      <c r="M57" s="274"/>
      <c r="N57" s="175"/>
    </row>
    <row r="58" spans="1:14" ht="16.5" customHeight="1">
      <c r="A58" s="175"/>
      <c r="B58" s="271"/>
      <c r="C58" s="816"/>
      <c r="D58" s="817"/>
      <c r="E58" s="817"/>
      <c r="F58" s="817"/>
      <c r="G58" s="817"/>
      <c r="H58" s="817"/>
      <c r="I58" s="817"/>
      <c r="J58" s="817"/>
      <c r="K58" s="817"/>
      <c r="L58" s="818"/>
      <c r="M58" s="272"/>
      <c r="N58" s="175"/>
    </row>
    <row r="59" spans="1:14" ht="16.5" customHeight="1">
      <c r="A59" s="175"/>
      <c r="B59" s="271"/>
      <c r="C59" s="816"/>
      <c r="D59" s="817"/>
      <c r="E59" s="817"/>
      <c r="F59" s="817"/>
      <c r="G59" s="817"/>
      <c r="H59" s="817"/>
      <c r="I59" s="817"/>
      <c r="J59" s="817"/>
      <c r="K59" s="817"/>
      <c r="L59" s="818"/>
      <c r="M59" s="272"/>
      <c r="N59" s="175"/>
    </row>
    <row r="60" spans="1:14" ht="16.5" customHeight="1">
      <c r="A60" s="175"/>
      <c r="B60" s="271"/>
      <c r="C60" s="816"/>
      <c r="D60" s="817"/>
      <c r="E60" s="817"/>
      <c r="F60" s="817"/>
      <c r="G60" s="817"/>
      <c r="H60" s="817"/>
      <c r="I60" s="817"/>
      <c r="J60" s="817"/>
      <c r="K60" s="817"/>
      <c r="L60" s="818"/>
      <c r="M60" s="273"/>
      <c r="N60" s="175"/>
    </row>
    <row r="61" spans="1:14" ht="16.5" customHeight="1">
      <c r="A61" s="175"/>
      <c r="B61" s="271"/>
      <c r="C61" s="816"/>
      <c r="D61" s="817"/>
      <c r="E61" s="817"/>
      <c r="F61" s="817"/>
      <c r="G61" s="817"/>
      <c r="H61" s="817"/>
      <c r="I61" s="817"/>
      <c r="J61" s="817"/>
      <c r="K61" s="817"/>
      <c r="L61" s="818"/>
      <c r="M61" s="273"/>
      <c r="N61" s="175"/>
    </row>
    <row r="62" spans="1:14" ht="16.5" customHeight="1">
      <c r="A62" s="175"/>
      <c r="B62" s="271"/>
      <c r="C62" s="816"/>
      <c r="D62" s="817"/>
      <c r="E62" s="817"/>
      <c r="F62" s="817"/>
      <c r="G62" s="817"/>
      <c r="H62" s="817"/>
      <c r="I62" s="817"/>
      <c r="J62" s="817"/>
      <c r="K62" s="817"/>
      <c r="L62" s="818"/>
      <c r="M62" s="274"/>
      <c r="N62" s="175"/>
    </row>
    <row r="63" spans="1:14" ht="16.5" customHeight="1">
      <c r="A63" s="175"/>
      <c r="B63" s="275"/>
      <c r="C63" s="816"/>
      <c r="D63" s="817"/>
      <c r="E63" s="817"/>
      <c r="F63" s="817"/>
      <c r="G63" s="817"/>
      <c r="H63" s="817"/>
      <c r="I63" s="817"/>
      <c r="J63" s="817"/>
      <c r="K63" s="817"/>
      <c r="L63" s="818"/>
      <c r="M63" s="276"/>
      <c r="N63" s="175"/>
    </row>
    <row r="64" spans="1:14" ht="16.5" customHeight="1">
      <c r="A64" s="175"/>
      <c r="B64" s="275"/>
      <c r="C64" s="816"/>
      <c r="D64" s="817"/>
      <c r="E64" s="817"/>
      <c r="F64" s="817"/>
      <c r="G64" s="817"/>
      <c r="H64" s="817"/>
      <c r="I64" s="817"/>
      <c r="J64" s="817"/>
      <c r="K64" s="817"/>
      <c r="L64" s="818"/>
      <c r="M64" s="276"/>
      <c r="N64" s="175"/>
    </row>
    <row r="65" spans="1:14" ht="16.5" customHeight="1">
      <c r="A65" s="175"/>
      <c r="B65" s="275"/>
      <c r="C65" s="816"/>
      <c r="D65" s="817"/>
      <c r="E65" s="817"/>
      <c r="F65" s="817"/>
      <c r="G65" s="817"/>
      <c r="H65" s="817"/>
      <c r="I65" s="817"/>
      <c r="J65" s="817"/>
      <c r="K65" s="817"/>
      <c r="L65" s="818"/>
      <c r="M65" s="276"/>
      <c r="N65" s="175"/>
    </row>
    <row r="66" spans="1:14" ht="16.5" customHeight="1">
      <c r="A66" s="175"/>
      <c r="B66" s="271"/>
      <c r="C66" s="816"/>
      <c r="D66" s="817"/>
      <c r="E66" s="817"/>
      <c r="F66" s="817"/>
      <c r="G66" s="817"/>
      <c r="H66" s="817"/>
      <c r="I66" s="817"/>
      <c r="J66" s="817"/>
      <c r="K66" s="817"/>
      <c r="L66" s="818"/>
      <c r="M66" s="272"/>
      <c r="N66" s="175"/>
    </row>
    <row r="67" spans="1:14" ht="16.5" customHeight="1">
      <c r="A67" s="175"/>
      <c r="B67" s="271"/>
      <c r="C67" s="816"/>
      <c r="D67" s="817"/>
      <c r="E67" s="817"/>
      <c r="F67" s="817"/>
      <c r="G67" s="817"/>
      <c r="H67" s="817"/>
      <c r="I67" s="817"/>
      <c r="J67" s="817"/>
      <c r="K67" s="817"/>
      <c r="L67" s="818"/>
      <c r="M67" s="272"/>
      <c r="N67" s="175"/>
    </row>
    <row r="68" spans="1:14" ht="16.5" customHeight="1">
      <c r="A68" s="175"/>
      <c r="B68" s="271"/>
      <c r="C68" s="816"/>
      <c r="D68" s="817"/>
      <c r="E68" s="817"/>
      <c r="F68" s="817"/>
      <c r="G68" s="817"/>
      <c r="H68" s="817"/>
      <c r="I68" s="817"/>
      <c r="J68" s="817"/>
      <c r="K68" s="817"/>
      <c r="L68" s="818"/>
      <c r="M68" s="272"/>
      <c r="N68" s="175"/>
    </row>
    <row r="69" spans="1:14" ht="16.5" customHeight="1">
      <c r="A69" s="175"/>
      <c r="B69" s="271"/>
      <c r="C69" s="816"/>
      <c r="D69" s="817"/>
      <c r="E69" s="817"/>
      <c r="F69" s="817"/>
      <c r="G69" s="817"/>
      <c r="H69" s="817"/>
      <c r="I69" s="817"/>
      <c r="J69" s="817"/>
      <c r="K69" s="817"/>
      <c r="L69" s="818"/>
      <c r="M69" s="273"/>
      <c r="N69" s="175"/>
    </row>
    <row r="70" spans="1:14" ht="16.5" customHeight="1">
      <c r="A70" s="175"/>
      <c r="B70" s="271"/>
      <c r="C70" s="816"/>
      <c r="D70" s="817"/>
      <c r="E70" s="817"/>
      <c r="F70" s="817"/>
      <c r="G70" s="817"/>
      <c r="H70" s="817"/>
      <c r="I70" s="817"/>
      <c r="J70" s="817"/>
      <c r="K70" s="817"/>
      <c r="L70" s="818"/>
      <c r="M70" s="273"/>
      <c r="N70" s="175"/>
    </row>
    <row r="71" spans="1:14" ht="16.5" customHeight="1">
      <c r="A71" s="175"/>
      <c r="B71" s="271"/>
      <c r="C71" s="816"/>
      <c r="D71" s="817"/>
      <c r="E71" s="817"/>
      <c r="F71" s="817"/>
      <c r="G71" s="817"/>
      <c r="H71" s="817"/>
      <c r="I71" s="817"/>
      <c r="J71" s="817"/>
      <c r="K71" s="817"/>
      <c r="L71" s="818"/>
      <c r="M71" s="272"/>
      <c r="N71" s="175"/>
    </row>
    <row r="72" spans="1:14" ht="16.5" customHeight="1">
      <c r="A72" s="175"/>
      <c r="B72" s="271"/>
      <c r="C72" s="816"/>
      <c r="D72" s="817"/>
      <c r="E72" s="817"/>
      <c r="F72" s="817"/>
      <c r="G72" s="817"/>
      <c r="H72" s="817"/>
      <c r="I72" s="817"/>
      <c r="J72" s="817"/>
      <c r="K72" s="817"/>
      <c r="L72" s="818"/>
      <c r="M72" s="272"/>
      <c r="N72" s="175"/>
    </row>
    <row r="73" spans="1:14" ht="16.5" customHeight="1">
      <c r="A73" s="175"/>
      <c r="B73" s="271"/>
      <c r="C73" s="816"/>
      <c r="D73" s="817"/>
      <c r="E73" s="817"/>
      <c r="F73" s="817"/>
      <c r="G73" s="817"/>
      <c r="H73" s="817"/>
      <c r="I73" s="817"/>
      <c r="J73" s="817"/>
      <c r="K73" s="817"/>
      <c r="L73" s="818"/>
      <c r="M73" s="272"/>
      <c r="N73" s="175"/>
    </row>
    <row r="74" spans="1:14" ht="16.5" customHeight="1">
      <c r="A74" s="175"/>
      <c r="B74" s="271"/>
      <c r="C74" s="816"/>
      <c r="D74" s="817"/>
      <c r="E74" s="817"/>
      <c r="F74" s="817"/>
      <c r="G74" s="817"/>
      <c r="H74" s="817"/>
      <c r="I74" s="817"/>
      <c r="J74" s="817"/>
      <c r="K74" s="817"/>
      <c r="L74" s="818"/>
      <c r="M74" s="272"/>
      <c r="N74" s="175"/>
    </row>
    <row r="75" spans="1:14" ht="16.5" customHeight="1">
      <c r="A75" s="175"/>
      <c r="B75" s="271"/>
      <c r="C75" s="816"/>
      <c r="D75" s="817"/>
      <c r="E75" s="817"/>
      <c r="F75" s="817"/>
      <c r="G75" s="817"/>
      <c r="H75" s="817"/>
      <c r="I75" s="817"/>
      <c r="J75" s="817"/>
      <c r="K75" s="817"/>
      <c r="L75" s="818"/>
      <c r="M75" s="273"/>
      <c r="N75" s="175"/>
    </row>
    <row r="76" spans="1:14" ht="16.5" customHeight="1">
      <c r="A76" s="175"/>
      <c r="B76" s="271"/>
      <c r="C76" s="816"/>
      <c r="D76" s="817"/>
      <c r="E76" s="817"/>
      <c r="F76" s="817"/>
      <c r="G76" s="817"/>
      <c r="H76" s="817"/>
      <c r="I76" s="817"/>
      <c r="J76" s="817"/>
      <c r="K76" s="817"/>
      <c r="L76" s="818"/>
      <c r="M76" s="273"/>
      <c r="N76" s="175"/>
    </row>
    <row r="77" spans="1:14" ht="16.5" customHeight="1">
      <c r="A77" s="175"/>
      <c r="B77" s="271"/>
      <c r="C77" s="816"/>
      <c r="D77" s="817"/>
      <c r="E77" s="817"/>
      <c r="F77" s="817"/>
      <c r="G77" s="817"/>
      <c r="H77" s="817"/>
      <c r="I77" s="817"/>
      <c r="J77" s="817"/>
      <c r="K77" s="817"/>
      <c r="L77" s="818"/>
      <c r="M77" s="273"/>
      <c r="N77" s="175"/>
    </row>
    <row r="78" spans="1:14" ht="16.5" customHeight="1" thickBot="1">
      <c r="A78" s="175"/>
      <c r="B78" s="271"/>
      <c r="C78" s="819"/>
      <c r="D78" s="820"/>
      <c r="E78" s="820"/>
      <c r="F78" s="820"/>
      <c r="G78" s="820"/>
      <c r="H78" s="820"/>
      <c r="I78" s="820"/>
      <c r="J78" s="820"/>
      <c r="K78" s="820"/>
      <c r="L78" s="821"/>
      <c r="M78" s="273"/>
      <c r="N78" s="175"/>
    </row>
    <row r="79" spans="1:14" ht="16.5" customHeight="1" thickBot="1">
      <c r="A79" s="175"/>
      <c r="B79" s="277"/>
      <c r="C79" s="278"/>
      <c r="D79" s="278"/>
      <c r="E79" s="278"/>
      <c r="F79" s="278"/>
      <c r="G79" s="278"/>
      <c r="H79" s="278"/>
      <c r="I79" s="278"/>
      <c r="J79" s="278"/>
      <c r="K79" s="278"/>
      <c r="L79" s="278"/>
      <c r="M79" s="279"/>
      <c r="N79" s="175"/>
    </row>
    <row r="80" spans="1:14">
      <c r="A80" s="175"/>
      <c r="B80" s="208"/>
      <c r="C80" s="208"/>
      <c r="D80" s="208"/>
      <c r="E80" s="208"/>
      <c r="F80" s="208"/>
      <c r="G80" s="208"/>
      <c r="H80" s="208"/>
      <c r="I80" s="208"/>
      <c r="J80" s="208"/>
      <c r="K80" s="208"/>
      <c r="L80" s="208"/>
      <c r="M80" s="208"/>
      <c r="N80" s="175"/>
    </row>
    <row r="81" spans="1:14" ht="14.4" thickBot="1">
      <c r="A81" s="175"/>
      <c r="B81" s="175"/>
      <c r="C81" s="175"/>
      <c r="D81" s="175"/>
      <c r="E81" s="175"/>
      <c r="F81" s="175"/>
      <c r="G81" s="175"/>
      <c r="H81" s="175"/>
      <c r="I81" s="175"/>
      <c r="J81" s="175"/>
      <c r="K81" s="175"/>
      <c r="L81" s="175"/>
      <c r="M81" s="175"/>
      <c r="N81" s="175"/>
    </row>
    <row r="82" spans="1:14" ht="14.4" thickBot="1">
      <c r="A82" s="175"/>
      <c r="B82" s="177"/>
      <c r="C82" s="178"/>
      <c r="D82" s="178"/>
      <c r="E82" s="178"/>
      <c r="F82" s="178"/>
      <c r="G82" s="178"/>
      <c r="H82" s="178"/>
      <c r="I82" s="178"/>
      <c r="J82" s="178"/>
      <c r="K82" s="178"/>
      <c r="L82" s="178"/>
      <c r="M82" s="179"/>
      <c r="N82" s="175"/>
    </row>
    <row r="83" spans="1:14">
      <c r="A83" s="175"/>
      <c r="B83" s="180"/>
      <c r="C83" s="211"/>
      <c r="D83" s="212"/>
      <c r="E83" s="657" t="s">
        <v>226</v>
      </c>
      <c r="F83" s="822"/>
      <c r="G83" s="658"/>
      <c r="H83" s="658"/>
      <c r="I83" s="658"/>
      <c r="J83" s="659"/>
      <c r="K83" s="212"/>
      <c r="L83" s="213"/>
      <c r="M83" s="214"/>
      <c r="N83" s="175"/>
    </row>
    <row r="84" spans="1:14" ht="14.25" customHeight="1">
      <c r="A84" s="175"/>
      <c r="B84" s="180"/>
      <c r="C84" s="215"/>
      <c r="D84" s="257"/>
      <c r="E84" s="660"/>
      <c r="F84" s="661"/>
      <c r="G84" s="661"/>
      <c r="H84" s="661"/>
      <c r="I84" s="661"/>
      <c r="J84" s="662"/>
      <c r="K84" s="188"/>
      <c r="L84" s="214"/>
      <c r="M84" s="214"/>
      <c r="N84" s="175"/>
    </row>
    <row r="85" spans="1:14" ht="14.25" customHeight="1">
      <c r="A85" s="175"/>
      <c r="B85" s="180"/>
      <c r="C85" s="215"/>
      <c r="D85" s="257"/>
      <c r="E85" s="660"/>
      <c r="F85" s="661"/>
      <c r="G85" s="661"/>
      <c r="H85" s="661"/>
      <c r="I85" s="661"/>
      <c r="J85" s="662"/>
      <c r="K85" s="188"/>
      <c r="L85" s="214"/>
      <c r="M85" s="214"/>
      <c r="N85" s="175"/>
    </row>
    <row r="86" spans="1:14" ht="21.6" thickBot="1">
      <c r="A86" s="175"/>
      <c r="B86" s="180"/>
      <c r="C86" s="216"/>
      <c r="D86" s="217"/>
      <c r="E86" s="663"/>
      <c r="F86" s="664"/>
      <c r="G86" s="664"/>
      <c r="H86" s="664"/>
      <c r="I86" s="664"/>
      <c r="J86" s="665"/>
      <c r="K86" s="217"/>
      <c r="L86" s="218"/>
      <c r="M86" s="214"/>
      <c r="N86" s="175"/>
    </row>
    <row r="87" spans="1:14" ht="16.5" customHeight="1">
      <c r="A87" s="175"/>
      <c r="B87" s="180"/>
      <c r="C87" s="258"/>
      <c r="D87" s="188"/>
      <c r="E87" s="259"/>
      <c r="F87" s="824" t="s">
        <v>225</v>
      </c>
      <c r="G87" s="824"/>
      <c r="H87" s="823" t="str">
        <f>H7</f>
        <v>LB11323</v>
      </c>
      <c r="I87" s="823"/>
      <c r="J87" s="259"/>
      <c r="K87" s="188"/>
      <c r="L87" s="188"/>
      <c r="M87" s="214"/>
      <c r="N87" s="175"/>
    </row>
    <row r="88" spans="1:14" ht="16.5" customHeight="1" thickBot="1">
      <c r="A88" s="175"/>
      <c r="B88" s="180"/>
      <c r="C88" s="666"/>
      <c r="D88" s="666"/>
      <c r="E88" s="666"/>
      <c r="F88" s="666"/>
      <c r="G88" s="666"/>
      <c r="H88" s="666"/>
      <c r="I88" s="666"/>
      <c r="J88" s="666"/>
      <c r="K88" s="666"/>
      <c r="L88" s="666"/>
      <c r="M88" s="667"/>
      <c r="N88" s="175"/>
    </row>
    <row r="89" spans="1:14" ht="16.5" customHeight="1" thickBot="1">
      <c r="A89" s="175"/>
      <c r="B89" s="599" t="s">
        <v>254</v>
      </c>
      <c r="C89" s="600"/>
      <c r="D89" s="600"/>
      <c r="E89" s="600"/>
      <c r="F89" s="600"/>
      <c r="G89" s="600"/>
      <c r="H89" s="600"/>
      <c r="I89" s="600"/>
      <c r="J89" s="600"/>
      <c r="K89" s="600"/>
      <c r="L89" s="600"/>
      <c r="M89" s="601"/>
      <c r="N89" s="175"/>
    </row>
    <row r="90" spans="1:14" ht="14.4" thickBot="1">
      <c r="A90" s="175"/>
      <c r="B90" s="268"/>
      <c r="C90" s="269"/>
      <c r="D90" s="269"/>
      <c r="E90" s="269"/>
      <c r="F90" s="269"/>
      <c r="G90" s="269"/>
      <c r="H90" s="269"/>
      <c r="I90" s="269"/>
      <c r="J90" s="269"/>
      <c r="K90" s="269"/>
      <c r="L90" s="269"/>
      <c r="M90" s="270"/>
      <c r="N90" s="175"/>
    </row>
    <row r="91" spans="1:14">
      <c r="A91" s="175"/>
      <c r="B91" s="271"/>
      <c r="C91" s="814"/>
      <c r="D91" s="804"/>
      <c r="E91" s="804"/>
      <c r="F91" s="804"/>
      <c r="G91" s="804"/>
      <c r="H91" s="804"/>
      <c r="I91" s="804"/>
      <c r="J91" s="804"/>
      <c r="K91" s="804"/>
      <c r="L91" s="815"/>
      <c r="M91" s="272"/>
      <c r="N91" s="175"/>
    </row>
    <row r="92" spans="1:14" ht="16.5" customHeight="1">
      <c r="A92" s="175"/>
      <c r="B92" s="271"/>
      <c r="C92" s="816"/>
      <c r="D92" s="817"/>
      <c r="E92" s="817"/>
      <c r="F92" s="817"/>
      <c r="G92" s="817"/>
      <c r="H92" s="817"/>
      <c r="I92" s="817"/>
      <c r="J92" s="817"/>
      <c r="K92" s="817"/>
      <c r="L92" s="818"/>
      <c r="M92" s="272"/>
      <c r="N92" s="175"/>
    </row>
    <row r="93" spans="1:14" ht="16.5" customHeight="1">
      <c r="A93" s="175"/>
      <c r="B93" s="271"/>
      <c r="C93" s="816"/>
      <c r="D93" s="817"/>
      <c r="E93" s="817"/>
      <c r="F93" s="817"/>
      <c r="G93" s="817"/>
      <c r="H93" s="817"/>
      <c r="I93" s="817"/>
      <c r="J93" s="817"/>
      <c r="K93" s="817"/>
      <c r="L93" s="818"/>
      <c r="M93" s="273"/>
      <c r="N93" s="175"/>
    </row>
    <row r="94" spans="1:14" ht="16.5" customHeight="1">
      <c r="A94" s="175"/>
      <c r="B94" s="271"/>
      <c r="C94" s="816"/>
      <c r="D94" s="817"/>
      <c r="E94" s="817"/>
      <c r="F94" s="817"/>
      <c r="G94" s="817"/>
      <c r="H94" s="817"/>
      <c r="I94" s="817"/>
      <c r="J94" s="817"/>
      <c r="K94" s="817"/>
      <c r="L94" s="818"/>
      <c r="M94" s="273"/>
      <c r="N94" s="175"/>
    </row>
    <row r="95" spans="1:14" ht="16.5" customHeight="1">
      <c r="A95" s="175"/>
      <c r="B95" s="271"/>
      <c r="C95" s="816"/>
      <c r="D95" s="817"/>
      <c r="E95" s="817"/>
      <c r="F95" s="817"/>
      <c r="G95" s="817"/>
      <c r="H95" s="817"/>
      <c r="I95" s="817"/>
      <c r="J95" s="817"/>
      <c r="K95" s="817"/>
      <c r="L95" s="818"/>
      <c r="M95" s="273"/>
      <c r="N95" s="175"/>
    </row>
    <row r="96" spans="1:14" ht="16.5" customHeight="1">
      <c r="A96" s="175"/>
      <c r="B96" s="271"/>
      <c r="C96" s="816"/>
      <c r="D96" s="817"/>
      <c r="E96" s="817"/>
      <c r="F96" s="817"/>
      <c r="G96" s="817"/>
      <c r="H96" s="817"/>
      <c r="I96" s="817"/>
      <c r="J96" s="817"/>
      <c r="K96" s="817"/>
      <c r="L96" s="818"/>
      <c r="M96" s="273"/>
      <c r="N96" s="175"/>
    </row>
    <row r="97" spans="1:14" ht="16.5" customHeight="1">
      <c r="A97" s="175"/>
      <c r="B97" s="271"/>
      <c r="C97" s="816"/>
      <c r="D97" s="817"/>
      <c r="E97" s="817"/>
      <c r="F97" s="817"/>
      <c r="G97" s="817"/>
      <c r="H97" s="817"/>
      <c r="I97" s="817"/>
      <c r="J97" s="817"/>
      <c r="K97" s="817"/>
      <c r="L97" s="818"/>
      <c r="M97" s="273"/>
      <c r="N97" s="175"/>
    </row>
    <row r="98" spans="1:14" ht="16.5" customHeight="1">
      <c r="A98" s="175"/>
      <c r="B98" s="271"/>
      <c r="C98" s="816"/>
      <c r="D98" s="817"/>
      <c r="E98" s="817"/>
      <c r="F98" s="817"/>
      <c r="G98" s="817"/>
      <c r="H98" s="817"/>
      <c r="I98" s="817"/>
      <c r="J98" s="817"/>
      <c r="K98" s="817"/>
      <c r="L98" s="818"/>
      <c r="M98" s="273"/>
      <c r="N98" s="175"/>
    </row>
    <row r="99" spans="1:14" ht="16.5" customHeight="1">
      <c r="A99" s="175"/>
      <c r="B99" s="271"/>
      <c r="C99" s="816"/>
      <c r="D99" s="817"/>
      <c r="E99" s="817"/>
      <c r="F99" s="817"/>
      <c r="G99" s="817"/>
      <c r="H99" s="817"/>
      <c r="I99" s="817"/>
      <c r="J99" s="817"/>
      <c r="K99" s="817"/>
      <c r="L99" s="818"/>
      <c r="M99" s="273"/>
      <c r="N99" s="175"/>
    </row>
    <row r="100" spans="1:14" ht="16.5" customHeight="1">
      <c r="A100" s="175"/>
      <c r="B100" s="271"/>
      <c r="C100" s="816"/>
      <c r="D100" s="817"/>
      <c r="E100" s="817"/>
      <c r="F100" s="817"/>
      <c r="G100" s="817"/>
      <c r="H100" s="817"/>
      <c r="I100" s="817"/>
      <c r="J100" s="817"/>
      <c r="K100" s="817"/>
      <c r="L100" s="818"/>
      <c r="M100" s="273"/>
      <c r="N100" s="175"/>
    </row>
    <row r="101" spans="1:14" ht="16.5" customHeight="1">
      <c r="A101" s="175"/>
      <c r="B101" s="271"/>
      <c r="C101" s="816"/>
      <c r="D101" s="817"/>
      <c r="E101" s="817"/>
      <c r="F101" s="817"/>
      <c r="G101" s="817"/>
      <c r="H101" s="817"/>
      <c r="I101" s="817"/>
      <c r="J101" s="817"/>
      <c r="K101" s="817"/>
      <c r="L101" s="818"/>
      <c r="M101" s="274"/>
      <c r="N101" s="175"/>
    </row>
    <row r="102" spans="1:14" ht="16.5" customHeight="1">
      <c r="A102" s="175"/>
      <c r="B102" s="271"/>
      <c r="C102" s="816"/>
      <c r="D102" s="817"/>
      <c r="E102" s="817"/>
      <c r="F102" s="817"/>
      <c r="G102" s="817"/>
      <c r="H102" s="817"/>
      <c r="I102" s="817"/>
      <c r="J102" s="817"/>
      <c r="K102" s="817"/>
      <c r="L102" s="818"/>
      <c r="M102" s="272"/>
      <c r="N102" s="175"/>
    </row>
    <row r="103" spans="1:14" ht="16.5" customHeight="1">
      <c r="A103" s="175"/>
      <c r="B103" s="271"/>
      <c r="C103" s="816"/>
      <c r="D103" s="817"/>
      <c r="E103" s="817"/>
      <c r="F103" s="817"/>
      <c r="G103" s="817"/>
      <c r="H103" s="817"/>
      <c r="I103" s="817"/>
      <c r="J103" s="817"/>
      <c r="K103" s="817"/>
      <c r="L103" s="818"/>
      <c r="M103" s="272"/>
      <c r="N103" s="175"/>
    </row>
    <row r="104" spans="1:14" ht="16.5" customHeight="1">
      <c r="A104" s="175"/>
      <c r="B104" s="271"/>
      <c r="C104" s="816"/>
      <c r="D104" s="817"/>
      <c r="E104" s="817"/>
      <c r="F104" s="817"/>
      <c r="G104" s="817"/>
      <c r="H104" s="817"/>
      <c r="I104" s="817"/>
      <c r="J104" s="817"/>
      <c r="K104" s="817"/>
      <c r="L104" s="818"/>
      <c r="M104" s="273"/>
      <c r="N104" s="175"/>
    </row>
    <row r="105" spans="1:14" ht="16.5" customHeight="1">
      <c r="A105" s="175"/>
      <c r="B105" s="271"/>
      <c r="C105" s="816"/>
      <c r="D105" s="817"/>
      <c r="E105" s="817"/>
      <c r="F105" s="817"/>
      <c r="G105" s="817"/>
      <c r="H105" s="817"/>
      <c r="I105" s="817"/>
      <c r="J105" s="817"/>
      <c r="K105" s="817"/>
      <c r="L105" s="818"/>
      <c r="M105" s="273"/>
      <c r="N105" s="175"/>
    </row>
    <row r="106" spans="1:14" ht="16.5" customHeight="1">
      <c r="A106" s="175"/>
      <c r="B106" s="271"/>
      <c r="C106" s="816"/>
      <c r="D106" s="817"/>
      <c r="E106" s="817"/>
      <c r="F106" s="817"/>
      <c r="G106" s="817"/>
      <c r="H106" s="817"/>
      <c r="I106" s="817"/>
      <c r="J106" s="817"/>
      <c r="K106" s="817"/>
      <c r="L106" s="818"/>
      <c r="M106" s="274"/>
      <c r="N106" s="175"/>
    </row>
    <row r="107" spans="1:14" ht="16.5" customHeight="1">
      <c r="A107" s="175"/>
      <c r="B107" s="275"/>
      <c r="C107" s="816"/>
      <c r="D107" s="817"/>
      <c r="E107" s="817"/>
      <c r="F107" s="817"/>
      <c r="G107" s="817"/>
      <c r="H107" s="817"/>
      <c r="I107" s="817"/>
      <c r="J107" s="817"/>
      <c r="K107" s="817"/>
      <c r="L107" s="818"/>
      <c r="M107" s="276"/>
      <c r="N107" s="175"/>
    </row>
    <row r="108" spans="1:14" ht="16.5" customHeight="1">
      <c r="A108" s="175"/>
      <c r="B108" s="275"/>
      <c r="C108" s="816"/>
      <c r="D108" s="817"/>
      <c r="E108" s="817"/>
      <c r="F108" s="817"/>
      <c r="G108" s="817"/>
      <c r="H108" s="817"/>
      <c r="I108" s="817"/>
      <c r="J108" s="817"/>
      <c r="K108" s="817"/>
      <c r="L108" s="818"/>
      <c r="M108" s="276"/>
      <c r="N108" s="175"/>
    </row>
    <row r="109" spans="1:14" ht="16.5" customHeight="1">
      <c r="A109" s="175"/>
      <c r="B109" s="275"/>
      <c r="C109" s="816"/>
      <c r="D109" s="817"/>
      <c r="E109" s="817"/>
      <c r="F109" s="817"/>
      <c r="G109" s="817"/>
      <c r="H109" s="817"/>
      <c r="I109" s="817"/>
      <c r="J109" s="817"/>
      <c r="K109" s="817"/>
      <c r="L109" s="818"/>
      <c r="M109" s="276"/>
      <c r="N109" s="175"/>
    </row>
    <row r="110" spans="1:14" ht="16.5" customHeight="1">
      <c r="A110" s="175"/>
      <c r="B110" s="271"/>
      <c r="C110" s="816"/>
      <c r="D110" s="817"/>
      <c r="E110" s="817"/>
      <c r="F110" s="817"/>
      <c r="G110" s="817"/>
      <c r="H110" s="817"/>
      <c r="I110" s="817"/>
      <c r="J110" s="817"/>
      <c r="K110" s="817"/>
      <c r="L110" s="818"/>
      <c r="M110" s="272"/>
      <c r="N110" s="175"/>
    </row>
    <row r="111" spans="1:14" ht="16.5" customHeight="1">
      <c r="A111" s="175"/>
      <c r="B111" s="271"/>
      <c r="C111" s="816"/>
      <c r="D111" s="817"/>
      <c r="E111" s="817"/>
      <c r="F111" s="817"/>
      <c r="G111" s="817"/>
      <c r="H111" s="817"/>
      <c r="I111" s="817"/>
      <c r="J111" s="817"/>
      <c r="K111" s="817"/>
      <c r="L111" s="818"/>
      <c r="M111" s="272"/>
      <c r="N111" s="175"/>
    </row>
    <row r="112" spans="1:14" ht="16.5" customHeight="1">
      <c r="A112" s="175"/>
      <c r="B112" s="271"/>
      <c r="C112" s="816"/>
      <c r="D112" s="817"/>
      <c r="E112" s="817"/>
      <c r="F112" s="817"/>
      <c r="G112" s="817"/>
      <c r="H112" s="817"/>
      <c r="I112" s="817"/>
      <c r="J112" s="817"/>
      <c r="K112" s="817"/>
      <c r="L112" s="818"/>
      <c r="M112" s="272"/>
      <c r="N112" s="175"/>
    </row>
    <row r="113" spans="1:14" ht="16.5" customHeight="1">
      <c r="A113" s="175"/>
      <c r="B113" s="271"/>
      <c r="C113" s="816"/>
      <c r="D113" s="817"/>
      <c r="E113" s="817"/>
      <c r="F113" s="817"/>
      <c r="G113" s="817"/>
      <c r="H113" s="817"/>
      <c r="I113" s="817"/>
      <c r="J113" s="817"/>
      <c r="K113" s="817"/>
      <c r="L113" s="818"/>
      <c r="M113" s="273"/>
      <c r="N113" s="175"/>
    </row>
    <row r="114" spans="1:14" ht="16.5" customHeight="1">
      <c r="A114" s="175"/>
      <c r="B114" s="271"/>
      <c r="C114" s="816"/>
      <c r="D114" s="817"/>
      <c r="E114" s="817"/>
      <c r="F114" s="817"/>
      <c r="G114" s="817"/>
      <c r="H114" s="817"/>
      <c r="I114" s="817"/>
      <c r="J114" s="817"/>
      <c r="K114" s="817"/>
      <c r="L114" s="818"/>
      <c r="M114" s="273"/>
      <c r="N114" s="175"/>
    </row>
    <row r="115" spans="1:14" ht="16.5" customHeight="1">
      <c r="A115" s="175"/>
      <c r="B115" s="271"/>
      <c r="C115" s="816"/>
      <c r="D115" s="817"/>
      <c r="E115" s="817"/>
      <c r="F115" s="817"/>
      <c r="G115" s="817"/>
      <c r="H115" s="817"/>
      <c r="I115" s="817"/>
      <c r="J115" s="817"/>
      <c r="K115" s="817"/>
      <c r="L115" s="818"/>
      <c r="M115" s="272"/>
      <c r="N115" s="175"/>
    </row>
    <row r="116" spans="1:14" ht="16.5" customHeight="1">
      <c r="A116" s="175"/>
      <c r="B116" s="271"/>
      <c r="C116" s="816"/>
      <c r="D116" s="817"/>
      <c r="E116" s="817"/>
      <c r="F116" s="817"/>
      <c r="G116" s="817"/>
      <c r="H116" s="817"/>
      <c r="I116" s="817"/>
      <c r="J116" s="817"/>
      <c r="K116" s="817"/>
      <c r="L116" s="818"/>
      <c r="M116" s="272"/>
      <c r="N116" s="175"/>
    </row>
    <row r="117" spans="1:14" ht="16.5" customHeight="1">
      <c r="A117" s="175"/>
      <c r="B117" s="271"/>
      <c r="C117" s="816"/>
      <c r="D117" s="817"/>
      <c r="E117" s="817"/>
      <c r="F117" s="817"/>
      <c r="G117" s="817"/>
      <c r="H117" s="817"/>
      <c r="I117" s="817"/>
      <c r="J117" s="817"/>
      <c r="K117" s="817"/>
      <c r="L117" s="818"/>
      <c r="M117" s="272"/>
      <c r="N117" s="175"/>
    </row>
    <row r="118" spans="1:14" ht="16.5" customHeight="1">
      <c r="A118" s="175"/>
      <c r="B118" s="271"/>
      <c r="C118" s="816"/>
      <c r="D118" s="817"/>
      <c r="E118" s="817"/>
      <c r="F118" s="817"/>
      <c r="G118" s="817"/>
      <c r="H118" s="817"/>
      <c r="I118" s="817"/>
      <c r="J118" s="817"/>
      <c r="K118" s="817"/>
      <c r="L118" s="818"/>
      <c r="M118" s="272"/>
      <c r="N118" s="175"/>
    </row>
    <row r="119" spans="1:14" ht="16.5" customHeight="1">
      <c r="A119" s="175"/>
      <c r="B119" s="271"/>
      <c r="C119" s="816"/>
      <c r="D119" s="817"/>
      <c r="E119" s="817"/>
      <c r="F119" s="817"/>
      <c r="G119" s="817"/>
      <c r="H119" s="817"/>
      <c r="I119" s="817"/>
      <c r="J119" s="817"/>
      <c r="K119" s="817"/>
      <c r="L119" s="818"/>
      <c r="M119" s="273"/>
      <c r="N119" s="175"/>
    </row>
    <row r="120" spans="1:14" ht="16.5" customHeight="1">
      <c r="A120" s="175"/>
      <c r="B120" s="271"/>
      <c r="C120" s="816"/>
      <c r="D120" s="817"/>
      <c r="E120" s="817"/>
      <c r="F120" s="817"/>
      <c r="G120" s="817"/>
      <c r="H120" s="817"/>
      <c r="I120" s="817"/>
      <c r="J120" s="817"/>
      <c r="K120" s="817"/>
      <c r="L120" s="818"/>
      <c r="M120" s="273"/>
      <c r="N120" s="175"/>
    </row>
    <row r="121" spans="1:14" ht="16.5" customHeight="1">
      <c r="A121" s="175"/>
      <c r="B121" s="271"/>
      <c r="C121" s="816"/>
      <c r="D121" s="817"/>
      <c r="E121" s="817"/>
      <c r="F121" s="817"/>
      <c r="G121" s="817"/>
      <c r="H121" s="817"/>
      <c r="I121" s="817"/>
      <c r="J121" s="817"/>
      <c r="K121" s="817"/>
      <c r="L121" s="818"/>
      <c r="M121" s="273"/>
      <c r="N121" s="175"/>
    </row>
    <row r="122" spans="1:14" ht="16.5" customHeight="1">
      <c r="A122" s="175"/>
      <c r="B122" s="271"/>
      <c r="C122" s="816"/>
      <c r="D122" s="817"/>
      <c r="E122" s="817"/>
      <c r="F122" s="817"/>
      <c r="G122" s="817"/>
      <c r="H122" s="817"/>
      <c r="I122" s="817"/>
      <c r="J122" s="817"/>
      <c r="K122" s="817"/>
      <c r="L122" s="818"/>
      <c r="M122" s="273"/>
      <c r="N122" s="175"/>
    </row>
    <row r="123" spans="1:14" ht="16.5" customHeight="1">
      <c r="A123" s="175"/>
      <c r="B123" s="271"/>
      <c r="C123" s="816"/>
      <c r="D123" s="817"/>
      <c r="E123" s="817"/>
      <c r="F123" s="817"/>
      <c r="G123" s="817"/>
      <c r="H123" s="817"/>
      <c r="I123" s="817"/>
      <c r="J123" s="817"/>
      <c r="K123" s="817"/>
      <c r="L123" s="818"/>
      <c r="M123" s="273"/>
      <c r="N123" s="175"/>
    </row>
    <row r="124" spans="1:14" ht="16.5" customHeight="1">
      <c r="A124" s="175"/>
      <c r="B124" s="271"/>
      <c r="C124" s="816"/>
      <c r="D124" s="817"/>
      <c r="E124" s="817"/>
      <c r="F124" s="817"/>
      <c r="G124" s="817"/>
      <c r="H124" s="817"/>
      <c r="I124" s="817"/>
      <c r="J124" s="817"/>
      <c r="K124" s="817"/>
      <c r="L124" s="818"/>
      <c r="M124" s="273"/>
      <c r="N124" s="175"/>
    </row>
    <row r="125" spans="1:14" ht="16.5" customHeight="1">
      <c r="A125" s="175"/>
      <c r="B125" s="271"/>
      <c r="C125" s="816"/>
      <c r="D125" s="817"/>
      <c r="E125" s="817"/>
      <c r="F125" s="817"/>
      <c r="G125" s="817"/>
      <c r="H125" s="817"/>
      <c r="I125" s="817"/>
      <c r="J125" s="817"/>
      <c r="K125" s="817"/>
      <c r="L125" s="818"/>
      <c r="M125" s="273"/>
      <c r="N125" s="175"/>
    </row>
    <row r="126" spans="1:14" ht="16.5" customHeight="1">
      <c r="A126" s="175"/>
      <c r="B126" s="271"/>
      <c r="C126" s="816"/>
      <c r="D126" s="817"/>
      <c r="E126" s="817"/>
      <c r="F126" s="817"/>
      <c r="G126" s="817"/>
      <c r="H126" s="817"/>
      <c r="I126" s="817"/>
      <c r="J126" s="817"/>
      <c r="K126" s="817"/>
      <c r="L126" s="818"/>
      <c r="M126" s="272"/>
      <c r="N126" s="175"/>
    </row>
    <row r="127" spans="1:14" ht="16.5" customHeight="1">
      <c r="A127" s="175"/>
      <c r="B127" s="271"/>
      <c r="C127" s="816"/>
      <c r="D127" s="817"/>
      <c r="E127" s="817"/>
      <c r="F127" s="817"/>
      <c r="G127" s="817"/>
      <c r="H127" s="817"/>
      <c r="I127" s="817"/>
      <c r="J127" s="817"/>
      <c r="K127" s="817"/>
      <c r="L127" s="818"/>
      <c r="M127" s="272"/>
      <c r="N127" s="175"/>
    </row>
    <row r="128" spans="1:14" ht="16.5" customHeight="1">
      <c r="A128" s="175"/>
      <c r="B128" s="271"/>
      <c r="C128" s="816"/>
      <c r="D128" s="817"/>
      <c r="E128" s="817"/>
      <c r="F128" s="817"/>
      <c r="G128" s="817"/>
      <c r="H128" s="817"/>
      <c r="I128" s="817"/>
      <c r="J128" s="817"/>
      <c r="K128" s="817"/>
      <c r="L128" s="818"/>
      <c r="M128" s="272"/>
      <c r="N128" s="175"/>
    </row>
    <row r="129" spans="1:14" ht="16.5" customHeight="1">
      <c r="A129" s="175"/>
      <c r="B129" s="271"/>
      <c r="C129" s="816"/>
      <c r="D129" s="817"/>
      <c r="E129" s="817"/>
      <c r="F129" s="817"/>
      <c r="G129" s="817"/>
      <c r="H129" s="817"/>
      <c r="I129" s="817"/>
      <c r="J129" s="817"/>
      <c r="K129" s="817"/>
      <c r="L129" s="818"/>
      <c r="M129" s="273"/>
      <c r="N129" s="175"/>
    </row>
    <row r="130" spans="1:14" ht="16.5" customHeight="1">
      <c r="A130" s="175"/>
      <c r="B130" s="271"/>
      <c r="C130" s="816"/>
      <c r="D130" s="817"/>
      <c r="E130" s="817"/>
      <c r="F130" s="817"/>
      <c r="G130" s="817"/>
      <c r="H130" s="817"/>
      <c r="I130" s="817"/>
      <c r="J130" s="817"/>
      <c r="K130" s="817"/>
      <c r="L130" s="818"/>
      <c r="M130" s="273"/>
      <c r="N130" s="175"/>
    </row>
    <row r="131" spans="1:14" ht="16.5" customHeight="1">
      <c r="A131" s="175"/>
      <c r="B131" s="271"/>
      <c r="C131" s="816"/>
      <c r="D131" s="817"/>
      <c r="E131" s="817"/>
      <c r="F131" s="817"/>
      <c r="G131" s="817"/>
      <c r="H131" s="817"/>
      <c r="I131" s="817"/>
      <c r="J131" s="817"/>
      <c r="K131" s="817"/>
      <c r="L131" s="818"/>
      <c r="M131" s="273"/>
      <c r="N131" s="175"/>
    </row>
    <row r="132" spans="1:14" ht="16.5" customHeight="1">
      <c r="A132" s="175"/>
      <c r="B132" s="271"/>
      <c r="C132" s="816"/>
      <c r="D132" s="817"/>
      <c r="E132" s="817"/>
      <c r="F132" s="817"/>
      <c r="G132" s="817"/>
      <c r="H132" s="817"/>
      <c r="I132" s="817"/>
      <c r="J132" s="817"/>
      <c r="K132" s="817"/>
      <c r="L132" s="818"/>
      <c r="M132" s="273"/>
      <c r="N132" s="175"/>
    </row>
    <row r="133" spans="1:14" ht="16.5" customHeight="1">
      <c r="A133" s="175"/>
      <c r="B133" s="271"/>
      <c r="C133" s="816"/>
      <c r="D133" s="817"/>
      <c r="E133" s="817"/>
      <c r="F133" s="817"/>
      <c r="G133" s="817"/>
      <c r="H133" s="817"/>
      <c r="I133" s="817"/>
      <c r="J133" s="817"/>
      <c r="K133" s="817"/>
      <c r="L133" s="818"/>
      <c r="M133" s="273"/>
      <c r="N133" s="175"/>
    </row>
    <row r="134" spans="1:14" ht="16.5" customHeight="1">
      <c r="A134" s="175"/>
      <c r="B134" s="271"/>
      <c r="C134" s="816"/>
      <c r="D134" s="817"/>
      <c r="E134" s="817"/>
      <c r="F134" s="817"/>
      <c r="G134" s="817"/>
      <c r="H134" s="817"/>
      <c r="I134" s="817"/>
      <c r="J134" s="817"/>
      <c r="K134" s="817"/>
      <c r="L134" s="818"/>
      <c r="M134" s="273"/>
      <c r="N134" s="175"/>
    </row>
    <row r="135" spans="1:14" ht="16.5" customHeight="1">
      <c r="A135" s="175"/>
      <c r="B135" s="271"/>
      <c r="C135" s="816"/>
      <c r="D135" s="817"/>
      <c r="E135" s="817"/>
      <c r="F135" s="817"/>
      <c r="G135" s="817"/>
      <c r="H135" s="817"/>
      <c r="I135" s="817"/>
      <c r="J135" s="817"/>
      <c r="K135" s="817"/>
      <c r="L135" s="818"/>
      <c r="M135" s="273"/>
      <c r="N135" s="175"/>
    </row>
    <row r="136" spans="1:14" ht="16.5" customHeight="1">
      <c r="A136" s="175"/>
      <c r="B136" s="271"/>
      <c r="C136" s="816"/>
      <c r="D136" s="817"/>
      <c r="E136" s="817"/>
      <c r="F136" s="817"/>
      <c r="G136" s="817"/>
      <c r="H136" s="817"/>
      <c r="I136" s="817"/>
      <c r="J136" s="817"/>
      <c r="K136" s="817"/>
      <c r="L136" s="818"/>
      <c r="M136" s="273"/>
      <c r="N136" s="175"/>
    </row>
    <row r="137" spans="1:14" ht="16.5" customHeight="1">
      <c r="A137" s="175"/>
      <c r="B137" s="271"/>
      <c r="C137" s="816"/>
      <c r="D137" s="817"/>
      <c r="E137" s="817"/>
      <c r="F137" s="817"/>
      <c r="G137" s="817"/>
      <c r="H137" s="817"/>
      <c r="I137" s="817"/>
      <c r="J137" s="817"/>
      <c r="K137" s="817"/>
      <c r="L137" s="818"/>
      <c r="M137" s="274"/>
      <c r="N137" s="175"/>
    </row>
    <row r="138" spans="1:14" ht="16.5" customHeight="1">
      <c r="A138" s="175"/>
      <c r="B138" s="271"/>
      <c r="C138" s="816"/>
      <c r="D138" s="817"/>
      <c r="E138" s="817"/>
      <c r="F138" s="817"/>
      <c r="G138" s="817"/>
      <c r="H138" s="817"/>
      <c r="I138" s="817"/>
      <c r="J138" s="817"/>
      <c r="K138" s="817"/>
      <c r="L138" s="818"/>
      <c r="M138" s="272"/>
      <c r="N138" s="175"/>
    </row>
    <row r="139" spans="1:14" ht="16.5" customHeight="1">
      <c r="A139" s="175"/>
      <c r="B139" s="271"/>
      <c r="C139" s="816"/>
      <c r="D139" s="817"/>
      <c r="E139" s="817"/>
      <c r="F139" s="817"/>
      <c r="G139" s="817"/>
      <c r="H139" s="817"/>
      <c r="I139" s="817"/>
      <c r="J139" s="817"/>
      <c r="K139" s="817"/>
      <c r="L139" s="818"/>
      <c r="M139" s="272"/>
      <c r="N139" s="175"/>
    </row>
    <row r="140" spans="1:14" ht="16.5" customHeight="1">
      <c r="A140" s="175"/>
      <c r="B140" s="271"/>
      <c r="C140" s="816"/>
      <c r="D140" s="817"/>
      <c r="E140" s="817"/>
      <c r="F140" s="817"/>
      <c r="G140" s="817"/>
      <c r="H140" s="817"/>
      <c r="I140" s="817"/>
      <c r="J140" s="817"/>
      <c r="K140" s="817"/>
      <c r="L140" s="818"/>
      <c r="M140" s="273"/>
      <c r="N140" s="175"/>
    </row>
    <row r="141" spans="1:14" ht="16.5" customHeight="1">
      <c r="A141" s="175"/>
      <c r="B141" s="271"/>
      <c r="C141" s="816"/>
      <c r="D141" s="817"/>
      <c r="E141" s="817"/>
      <c r="F141" s="817"/>
      <c r="G141" s="817"/>
      <c r="H141" s="817"/>
      <c r="I141" s="817"/>
      <c r="J141" s="817"/>
      <c r="K141" s="817"/>
      <c r="L141" s="818"/>
      <c r="M141" s="273"/>
      <c r="N141" s="175"/>
    </row>
    <row r="142" spans="1:14" ht="16.5" customHeight="1">
      <c r="A142" s="175"/>
      <c r="B142" s="271"/>
      <c r="C142" s="816"/>
      <c r="D142" s="817"/>
      <c r="E142" s="817"/>
      <c r="F142" s="817"/>
      <c r="G142" s="817"/>
      <c r="H142" s="817"/>
      <c r="I142" s="817"/>
      <c r="J142" s="817"/>
      <c r="K142" s="817"/>
      <c r="L142" s="818"/>
      <c r="M142" s="274"/>
      <c r="N142" s="175"/>
    </row>
    <row r="143" spans="1:14" ht="16.5" customHeight="1">
      <c r="A143" s="175"/>
      <c r="B143" s="275"/>
      <c r="C143" s="816"/>
      <c r="D143" s="817"/>
      <c r="E143" s="817"/>
      <c r="F143" s="817"/>
      <c r="G143" s="817"/>
      <c r="H143" s="817"/>
      <c r="I143" s="817"/>
      <c r="J143" s="817"/>
      <c r="K143" s="817"/>
      <c r="L143" s="818"/>
      <c r="M143" s="276"/>
      <c r="N143" s="175"/>
    </row>
    <row r="144" spans="1:14" ht="16.5" customHeight="1">
      <c r="A144" s="175"/>
      <c r="B144" s="275"/>
      <c r="C144" s="816"/>
      <c r="D144" s="817"/>
      <c r="E144" s="817"/>
      <c r="F144" s="817"/>
      <c r="G144" s="817"/>
      <c r="H144" s="817"/>
      <c r="I144" s="817"/>
      <c r="J144" s="817"/>
      <c r="K144" s="817"/>
      <c r="L144" s="818"/>
      <c r="M144" s="276"/>
      <c r="N144" s="175"/>
    </row>
    <row r="145" spans="1:14" ht="16.5" customHeight="1">
      <c r="A145" s="175"/>
      <c r="B145" s="275"/>
      <c r="C145" s="816"/>
      <c r="D145" s="817"/>
      <c r="E145" s="817"/>
      <c r="F145" s="817"/>
      <c r="G145" s="817"/>
      <c r="H145" s="817"/>
      <c r="I145" s="817"/>
      <c r="J145" s="817"/>
      <c r="K145" s="817"/>
      <c r="L145" s="818"/>
      <c r="M145" s="276"/>
      <c r="N145" s="175"/>
    </row>
    <row r="146" spans="1:14" ht="16.5" customHeight="1">
      <c r="A146" s="175"/>
      <c r="B146" s="271"/>
      <c r="C146" s="816"/>
      <c r="D146" s="817"/>
      <c r="E146" s="817"/>
      <c r="F146" s="817"/>
      <c r="G146" s="817"/>
      <c r="H146" s="817"/>
      <c r="I146" s="817"/>
      <c r="J146" s="817"/>
      <c r="K146" s="817"/>
      <c r="L146" s="818"/>
      <c r="M146" s="272"/>
      <c r="N146" s="175"/>
    </row>
    <row r="147" spans="1:14" ht="16.5" customHeight="1">
      <c r="A147" s="175"/>
      <c r="B147" s="271"/>
      <c r="C147" s="816"/>
      <c r="D147" s="817"/>
      <c r="E147" s="817"/>
      <c r="F147" s="817"/>
      <c r="G147" s="817"/>
      <c r="H147" s="817"/>
      <c r="I147" s="817"/>
      <c r="J147" s="817"/>
      <c r="K147" s="817"/>
      <c r="L147" s="818"/>
      <c r="M147" s="272"/>
      <c r="N147" s="175"/>
    </row>
    <row r="148" spans="1:14" ht="16.5" customHeight="1">
      <c r="A148" s="175"/>
      <c r="B148" s="271"/>
      <c r="C148" s="816"/>
      <c r="D148" s="817"/>
      <c r="E148" s="817"/>
      <c r="F148" s="817"/>
      <c r="G148" s="817"/>
      <c r="H148" s="817"/>
      <c r="I148" s="817"/>
      <c r="J148" s="817"/>
      <c r="K148" s="817"/>
      <c r="L148" s="818"/>
      <c r="M148" s="272"/>
      <c r="N148" s="175"/>
    </row>
    <row r="149" spans="1:14" ht="16.5" customHeight="1">
      <c r="A149" s="175"/>
      <c r="B149" s="271"/>
      <c r="C149" s="816"/>
      <c r="D149" s="817"/>
      <c r="E149" s="817"/>
      <c r="F149" s="817"/>
      <c r="G149" s="817"/>
      <c r="H149" s="817"/>
      <c r="I149" s="817"/>
      <c r="J149" s="817"/>
      <c r="K149" s="817"/>
      <c r="L149" s="818"/>
      <c r="M149" s="273"/>
      <c r="N149" s="175"/>
    </row>
    <row r="150" spans="1:14" ht="16.5" customHeight="1">
      <c r="A150" s="175"/>
      <c r="B150" s="271"/>
      <c r="C150" s="816"/>
      <c r="D150" s="817"/>
      <c r="E150" s="817"/>
      <c r="F150" s="817"/>
      <c r="G150" s="817"/>
      <c r="H150" s="817"/>
      <c r="I150" s="817"/>
      <c r="J150" s="817"/>
      <c r="K150" s="817"/>
      <c r="L150" s="818"/>
      <c r="M150" s="273"/>
      <c r="N150" s="175"/>
    </row>
    <row r="151" spans="1:14" ht="16.5" customHeight="1">
      <c r="A151" s="175"/>
      <c r="B151" s="271"/>
      <c r="C151" s="816"/>
      <c r="D151" s="817"/>
      <c r="E151" s="817"/>
      <c r="F151" s="817"/>
      <c r="G151" s="817"/>
      <c r="H151" s="817"/>
      <c r="I151" s="817"/>
      <c r="J151" s="817"/>
      <c r="K151" s="817"/>
      <c r="L151" s="818"/>
      <c r="M151" s="272"/>
      <c r="N151" s="175"/>
    </row>
    <row r="152" spans="1:14" ht="16.5" customHeight="1">
      <c r="A152" s="175"/>
      <c r="B152" s="271"/>
      <c r="C152" s="816"/>
      <c r="D152" s="817"/>
      <c r="E152" s="817"/>
      <c r="F152" s="817"/>
      <c r="G152" s="817"/>
      <c r="H152" s="817"/>
      <c r="I152" s="817"/>
      <c r="J152" s="817"/>
      <c r="K152" s="817"/>
      <c r="L152" s="818"/>
      <c r="M152" s="272"/>
      <c r="N152" s="175"/>
    </row>
    <row r="153" spans="1:14" ht="16.5" customHeight="1">
      <c r="A153" s="175"/>
      <c r="B153" s="271"/>
      <c r="C153" s="816"/>
      <c r="D153" s="817"/>
      <c r="E153" s="817"/>
      <c r="F153" s="817"/>
      <c r="G153" s="817"/>
      <c r="H153" s="817"/>
      <c r="I153" s="817"/>
      <c r="J153" s="817"/>
      <c r="K153" s="817"/>
      <c r="L153" s="818"/>
      <c r="M153" s="272"/>
      <c r="N153" s="175"/>
    </row>
    <row r="154" spans="1:14" ht="16.5" customHeight="1">
      <c r="A154" s="175"/>
      <c r="B154" s="271"/>
      <c r="C154" s="816"/>
      <c r="D154" s="817"/>
      <c r="E154" s="817"/>
      <c r="F154" s="817"/>
      <c r="G154" s="817"/>
      <c r="H154" s="817"/>
      <c r="I154" s="817"/>
      <c r="J154" s="817"/>
      <c r="K154" s="817"/>
      <c r="L154" s="818"/>
      <c r="M154" s="272"/>
      <c r="N154" s="175"/>
    </row>
    <row r="155" spans="1:14" ht="16.5" customHeight="1">
      <c r="A155" s="175"/>
      <c r="B155" s="271"/>
      <c r="C155" s="816"/>
      <c r="D155" s="817"/>
      <c r="E155" s="817"/>
      <c r="F155" s="817"/>
      <c r="G155" s="817"/>
      <c r="H155" s="817"/>
      <c r="I155" s="817"/>
      <c r="J155" s="817"/>
      <c r="K155" s="817"/>
      <c r="L155" s="818"/>
      <c r="M155" s="273"/>
      <c r="N155" s="175"/>
    </row>
    <row r="156" spans="1:14" ht="16.5" customHeight="1">
      <c r="A156" s="175"/>
      <c r="B156" s="271"/>
      <c r="C156" s="816"/>
      <c r="D156" s="817"/>
      <c r="E156" s="817"/>
      <c r="F156" s="817"/>
      <c r="G156" s="817"/>
      <c r="H156" s="817"/>
      <c r="I156" s="817"/>
      <c r="J156" s="817"/>
      <c r="K156" s="817"/>
      <c r="L156" s="818"/>
      <c r="M156" s="273"/>
      <c r="N156" s="175"/>
    </row>
    <row r="157" spans="1:14" ht="16.5" customHeight="1">
      <c r="A157" s="175"/>
      <c r="B157" s="271"/>
      <c r="C157" s="816"/>
      <c r="D157" s="817"/>
      <c r="E157" s="817"/>
      <c r="F157" s="817"/>
      <c r="G157" s="817"/>
      <c r="H157" s="817"/>
      <c r="I157" s="817"/>
      <c r="J157" s="817"/>
      <c r="K157" s="817"/>
      <c r="L157" s="818"/>
      <c r="M157" s="273"/>
      <c r="N157" s="175"/>
    </row>
    <row r="158" spans="1:14" ht="16.5" customHeight="1" thickBot="1">
      <c r="A158" s="175"/>
      <c r="B158" s="271"/>
      <c r="C158" s="819"/>
      <c r="D158" s="820"/>
      <c r="E158" s="820"/>
      <c r="F158" s="820"/>
      <c r="G158" s="820"/>
      <c r="H158" s="820"/>
      <c r="I158" s="820"/>
      <c r="J158" s="820"/>
      <c r="K158" s="820"/>
      <c r="L158" s="821"/>
      <c r="M158" s="273"/>
      <c r="N158" s="175"/>
    </row>
    <row r="159" spans="1:14" ht="16.5" customHeight="1" thickBot="1">
      <c r="A159" s="175"/>
      <c r="B159" s="277"/>
      <c r="C159" s="278"/>
      <c r="D159" s="278"/>
      <c r="E159" s="278"/>
      <c r="F159" s="278"/>
      <c r="G159" s="278"/>
      <c r="H159" s="278"/>
      <c r="I159" s="278"/>
      <c r="J159" s="278"/>
      <c r="K159" s="278"/>
      <c r="L159" s="278"/>
      <c r="M159" s="279"/>
      <c r="N159" s="175"/>
    </row>
    <row r="160" spans="1:14">
      <c r="A160" s="175"/>
      <c r="B160" s="208"/>
      <c r="C160" s="208"/>
      <c r="D160" s="208"/>
      <c r="E160" s="208"/>
      <c r="F160" s="208"/>
      <c r="G160" s="208"/>
      <c r="H160" s="208"/>
      <c r="I160" s="208"/>
      <c r="J160" s="208"/>
      <c r="K160" s="208"/>
      <c r="L160" s="208"/>
      <c r="M160" s="208"/>
      <c r="N160" s="175"/>
    </row>
    <row r="161" spans="1:14" ht="14.4" thickBot="1">
      <c r="A161" s="175"/>
      <c r="B161" s="175"/>
      <c r="C161" s="175"/>
      <c r="D161" s="175"/>
      <c r="E161" s="175"/>
      <c r="F161" s="175"/>
      <c r="G161" s="175"/>
      <c r="H161" s="175"/>
      <c r="I161" s="175"/>
      <c r="J161" s="175"/>
      <c r="K161" s="175"/>
      <c r="L161" s="175"/>
      <c r="M161" s="175"/>
      <c r="N161" s="175"/>
    </row>
    <row r="162" spans="1:14" ht="14.4" thickBot="1">
      <c r="A162" s="175"/>
      <c r="B162" s="177"/>
      <c r="C162" s="178"/>
      <c r="D162" s="178"/>
      <c r="E162" s="178"/>
      <c r="F162" s="178"/>
      <c r="G162" s="178"/>
      <c r="H162" s="178"/>
      <c r="I162" s="178"/>
      <c r="J162" s="178"/>
      <c r="K162" s="178"/>
      <c r="L162" s="178"/>
      <c r="M162" s="179"/>
      <c r="N162" s="175"/>
    </row>
    <row r="163" spans="1:14">
      <c r="A163" s="175"/>
      <c r="B163" s="180"/>
      <c r="C163" s="211"/>
      <c r="D163" s="212"/>
      <c r="E163" s="657" t="s">
        <v>226</v>
      </c>
      <c r="F163" s="822"/>
      <c r="G163" s="658"/>
      <c r="H163" s="658"/>
      <c r="I163" s="658"/>
      <c r="J163" s="659"/>
      <c r="K163" s="212"/>
      <c r="L163" s="213"/>
      <c r="M163" s="214"/>
      <c r="N163" s="175"/>
    </row>
    <row r="164" spans="1:14" ht="14.25" customHeight="1">
      <c r="A164" s="175"/>
      <c r="B164" s="180"/>
      <c r="C164" s="215"/>
      <c r="D164" s="257"/>
      <c r="E164" s="660"/>
      <c r="F164" s="661"/>
      <c r="G164" s="661"/>
      <c r="H164" s="661"/>
      <c r="I164" s="661"/>
      <c r="J164" s="662"/>
      <c r="K164" s="188"/>
      <c r="L164" s="214"/>
      <c r="M164" s="214"/>
      <c r="N164" s="175"/>
    </row>
    <row r="165" spans="1:14" ht="14.25" customHeight="1">
      <c r="A165" s="175"/>
      <c r="B165" s="180"/>
      <c r="C165" s="215"/>
      <c r="D165" s="257"/>
      <c r="E165" s="660"/>
      <c r="F165" s="661"/>
      <c r="G165" s="661"/>
      <c r="H165" s="661"/>
      <c r="I165" s="661"/>
      <c r="J165" s="662"/>
      <c r="K165" s="188"/>
      <c r="L165" s="214"/>
      <c r="M165" s="214"/>
      <c r="N165" s="175"/>
    </row>
    <row r="166" spans="1:14" ht="21.6" thickBot="1">
      <c r="A166" s="175"/>
      <c r="B166" s="180"/>
      <c r="C166" s="216"/>
      <c r="D166" s="217"/>
      <c r="E166" s="663"/>
      <c r="F166" s="664"/>
      <c r="G166" s="664"/>
      <c r="H166" s="664"/>
      <c r="I166" s="664"/>
      <c r="J166" s="665"/>
      <c r="K166" s="217"/>
      <c r="L166" s="218"/>
      <c r="M166" s="214"/>
      <c r="N166" s="175"/>
    </row>
    <row r="167" spans="1:14" ht="16.5" customHeight="1">
      <c r="A167" s="175"/>
      <c r="B167" s="180"/>
      <c r="C167" s="258"/>
      <c r="D167" s="188"/>
      <c r="E167" s="259"/>
      <c r="F167" s="824" t="s">
        <v>225</v>
      </c>
      <c r="G167" s="824"/>
      <c r="H167" s="823" t="str">
        <f>H7</f>
        <v>LB11323</v>
      </c>
      <c r="I167" s="823"/>
      <c r="J167" s="259"/>
      <c r="K167" s="188"/>
      <c r="L167" s="188"/>
      <c r="M167" s="214"/>
      <c r="N167" s="175"/>
    </row>
    <row r="168" spans="1:14" ht="16.5" customHeight="1" thickBot="1">
      <c r="A168" s="175"/>
      <c r="B168" s="180"/>
      <c r="C168" s="666"/>
      <c r="D168" s="666"/>
      <c r="E168" s="666"/>
      <c r="F168" s="666"/>
      <c r="G168" s="666"/>
      <c r="H168" s="666"/>
      <c r="I168" s="666"/>
      <c r="J168" s="666"/>
      <c r="K168" s="666"/>
      <c r="L168" s="666"/>
      <c r="M168" s="667"/>
      <c r="N168" s="175"/>
    </row>
    <row r="169" spans="1:14" ht="16.5" customHeight="1" thickBot="1">
      <c r="A169" s="175"/>
      <c r="B169" s="599" t="s">
        <v>255</v>
      </c>
      <c r="C169" s="600"/>
      <c r="D169" s="600"/>
      <c r="E169" s="600"/>
      <c r="F169" s="600"/>
      <c r="G169" s="600"/>
      <c r="H169" s="600"/>
      <c r="I169" s="600"/>
      <c r="J169" s="600"/>
      <c r="K169" s="600"/>
      <c r="L169" s="600"/>
      <c r="M169" s="601"/>
      <c r="N169" s="175"/>
    </row>
    <row r="170" spans="1:14" ht="14.4" thickBot="1">
      <c r="A170" s="175"/>
      <c r="B170" s="268"/>
      <c r="C170" s="269"/>
      <c r="D170" s="269"/>
      <c r="E170" s="269"/>
      <c r="F170" s="269"/>
      <c r="G170" s="269"/>
      <c r="H170" s="269"/>
      <c r="I170" s="269"/>
      <c r="J170" s="269"/>
      <c r="K170" s="269"/>
      <c r="L170" s="269"/>
      <c r="M170" s="270"/>
      <c r="N170" s="175"/>
    </row>
    <row r="171" spans="1:14">
      <c r="A171" s="175"/>
      <c r="B171" s="271"/>
      <c r="C171" s="814"/>
      <c r="D171" s="804"/>
      <c r="E171" s="804"/>
      <c r="F171" s="804"/>
      <c r="G171" s="804"/>
      <c r="H171" s="804"/>
      <c r="I171" s="804"/>
      <c r="J171" s="804"/>
      <c r="K171" s="804"/>
      <c r="L171" s="815"/>
      <c r="M171" s="272"/>
      <c r="N171" s="175"/>
    </row>
    <row r="172" spans="1:14" ht="16.5" customHeight="1">
      <c r="A172" s="175"/>
      <c r="B172" s="271"/>
      <c r="C172" s="816"/>
      <c r="D172" s="817"/>
      <c r="E172" s="817"/>
      <c r="F172" s="817"/>
      <c r="G172" s="817"/>
      <c r="H172" s="817"/>
      <c r="I172" s="817"/>
      <c r="J172" s="817"/>
      <c r="K172" s="817"/>
      <c r="L172" s="818"/>
      <c r="M172" s="272"/>
      <c r="N172" s="175"/>
    </row>
    <row r="173" spans="1:14" ht="16.5" customHeight="1">
      <c r="A173" s="175"/>
      <c r="B173" s="271"/>
      <c r="C173" s="816"/>
      <c r="D173" s="817"/>
      <c r="E173" s="817"/>
      <c r="F173" s="817"/>
      <c r="G173" s="817"/>
      <c r="H173" s="817"/>
      <c r="I173" s="817"/>
      <c r="J173" s="817"/>
      <c r="K173" s="817"/>
      <c r="L173" s="818"/>
      <c r="M173" s="273"/>
      <c r="N173" s="175"/>
    </row>
    <row r="174" spans="1:14" ht="16.5" customHeight="1">
      <c r="A174" s="175"/>
      <c r="B174" s="271"/>
      <c r="C174" s="816"/>
      <c r="D174" s="817"/>
      <c r="E174" s="817"/>
      <c r="F174" s="817"/>
      <c r="G174" s="817"/>
      <c r="H174" s="817"/>
      <c r="I174" s="817"/>
      <c r="J174" s="817"/>
      <c r="K174" s="817"/>
      <c r="L174" s="818"/>
      <c r="M174" s="273"/>
      <c r="N174" s="175"/>
    </row>
    <row r="175" spans="1:14" ht="16.5" customHeight="1">
      <c r="A175" s="175"/>
      <c r="B175" s="271"/>
      <c r="C175" s="816"/>
      <c r="D175" s="817"/>
      <c r="E175" s="817"/>
      <c r="F175" s="817"/>
      <c r="G175" s="817"/>
      <c r="H175" s="817"/>
      <c r="I175" s="817"/>
      <c r="J175" s="817"/>
      <c r="K175" s="817"/>
      <c r="L175" s="818"/>
      <c r="M175" s="273"/>
      <c r="N175" s="175"/>
    </row>
    <row r="176" spans="1:14" ht="16.5" customHeight="1">
      <c r="A176" s="175"/>
      <c r="B176" s="271"/>
      <c r="C176" s="816"/>
      <c r="D176" s="817"/>
      <c r="E176" s="817"/>
      <c r="F176" s="817"/>
      <c r="G176" s="817"/>
      <c r="H176" s="817"/>
      <c r="I176" s="817"/>
      <c r="J176" s="817"/>
      <c r="K176" s="817"/>
      <c r="L176" s="818"/>
      <c r="M176" s="273"/>
      <c r="N176" s="175"/>
    </row>
    <row r="177" spans="1:14" ht="16.5" customHeight="1">
      <c r="A177" s="175"/>
      <c r="B177" s="271"/>
      <c r="C177" s="816"/>
      <c r="D177" s="817"/>
      <c r="E177" s="817"/>
      <c r="F177" s="817"/>
      <c r="G177" s="817"/>
      <c r="H177" s="817"/>
      <c r="I177" s="817"/>
      <c r="J177" s="817"/>
      <c r="K177" s="817"/>
      <c r="L177" s="818"/>
      <c r="M177" s="273"/>
      <c r="N177" s="175"/>
    </row>
    <row r="178" spans="1:14" ht="16.5" customHeight="1">
      <c r="A178" s="175"/>
      <c r="B178" s="271"/>
      <c r="C178" s="816"/>
      <c r="D178" s="817"/>
      <c r="E178" s="817"/>
      <c r="F178" s="817"/>
      <c r="G178" s="817"/>
      <c r="H178" s="817"/>
      <c r="I178" s="817"/>
      <c r="J178" s="817"/>
      <c r="K178" s="817"/>
      <c r="L178" s="818"/>
      <c r="M178" s="273"/>
      <c r="N178" s="175"/>
    </row>
    <row r="179" spans="1:14" ht="16.5" customHeight="1">
      <c r="A179" s="175"/>
      <c r="B179" s="271"/>
      <c r="C179" s="816"/>
      <c r="D179" s="817"/>
      <c r="E179" s="817"/>
      <c r="F179" s="817"/>
      <c r="G179" s="817"/>
      <c r="H179" s="817"/>
      <c r="I179" s="817"/>
      <c r="J179" s="817"/>
      <c r="K179" s="817"/>
      <c r="L179" s="818"/>
      <c r="M179" s="273"/>
      <c r="N179" s="175"/>
    </row>
    <row r="180" spans="1:14" ht="16.5" customHeight="1">
      <c r="A180" s="175"/>
      <c r="B180" s="271"/>
      <c r="C180" s="816"/>
      <c r="D180" s="817"/>
      <c r="E180" s="817"/>
      <c r="F180" s="817"/>
      <c r="G180" s="817"/>
      <c r="H180" s="817"/>
      <c r="I180" s="817"/>
      <c r="J180" s="817"/>
      <c r="K180" s="817"/>
      <c r="L180" s="818"/>
      <c r="M180" s="273"/>
      <c r="N180" s="175"/>
    </row>
    <row r="181" spans="1:14" ht="16.5" customHeight="1">
      <c r="A181" s="175"/>
      <c r="B181" s="271"/>
      <c r="C181" s="816"/>
      <c r="D181" s="817"/>
      <c r="E181" s="817"/>
      <c r="F181" s="817"/>
      <c r="G181" s="817"/>
      <c r="H181" s="817"/>
      <c r="I181" s="817"/>
      <c r="J181" s="817"/>
      <c r="K181" s="817"/>
      <c r="L181" s="818"/>
      <c r="M181" s="274"/>
      <c r="N181" s="175"/>
    </row>
    <row r="182" spans="1:14" ht="16.5" customHeight="1">
      <c r="A182" s="175"/>
      <c r="B182" s="271"/>
      <c r="C182" s="816"/>
      <c r="D182" s="817"/>
      <c r="E182" s="817"/>
      <c r="F182" s="817"/>
      <c r="G182" s="817"/>
      <c r="H182" s="817"/>
      <c r="I182" s="817"/>
      <c r="J182" s="817"/>
      <c r="K182" s="817"/>
      <c r="L182" s="818"/>
      <c r="M182" s="272"/>
      <c r="N182" s="175"/>
    </row>
    <row r="183" spans="1:14" ht="16.5" customHeight="1">
      <c r="A183" s="175"/>
      <c r="B183" s="271"/>
      <c r="C183" s="816"/>
      <c r="D183" s="817"/>
      <c r="E183" s="817"/>
      <c r="F183" s="817"/>
      <c r="G183" s="817"/>
      <c r="H183" s="817"/>
      <c r="I183" s="817"/>
      <c r="J183" s="817"/>
      <c r="K183" s="817"/>
      <c r="L183" s="818"/>
      <c r="M183" s="272"/>
      <c r="N183" s="175"/>
    </row>
    <row r="184" spans="1:14" ht="16.5" customHeight="1">
      <c r="A184" s="175"/>
      <c r="B184" s="271"/>
      <c r="C184" s="816"/>
      <c r="D184" s="817"/>
      <c r="E184" s="817"/>
      <c r="F184" s="817"/>
      <c r="G184" s="817"/>
      <c r="H184" s="817"/>
      <c r="I184" s="817"/>
      <c r="J184" s="817"/>
      <c r="K184" s="817"/>
      <c r="L184" s="818"/>
      <c r="M184" s="273"/>
      <c r="N184" s="175"/>
    </row>
    <row r="185" spans="1:14" ht="16.5" customHeight="1">
      <c r="A185" s="175"/>
      <c r="B185" s="271"/>
      <c r="C185" s="816"/>
      <c r="D185" s="817"/>
      <c r="E185" s="817"/>
      <c r="F185" s="817"/>
      <c r="G185" s="817"/>
      <c r="H185" s="817"/>
      <c r="I185" s="817"/>
      <c r="J185" s="817"/>
      <c r="K185" s="817"/>
      <c r="L185" s="818"/>
      <c r="M185" s="273"/>
      <c r="N185" s="175"/>
    </row>
    <row r="186" spans="1:14" ht="16.5" customHeight="1">
      <c r="A186" s="175"/>
      <c r="B186" s="271"/>
      <c r="C186" s="816"/>
      <c r="D186" s="817"/>
      <c r="E186" s="817"/>
      <c r="F186" s="817"/>
      <c r="G186" s="817"/>
      <c r="H186" s="817"/>
      <c r="I186" s="817"/>
      <c r="J186" s="817"/>
      <c r="K186" s="817"/>
      <c r="L186" s="818"/>
      <c r="M186" s="274"/>
      <c r="N186" s="175"/>
    </row>
    <row r="187" spans="1:14" ht="16.5" customHeight="1">
      <c r="A187" s="175"/>
      <c r="B187" s="275"/>
      <c r="C187" s="816"/>
      <c r="D187" s="817"/>
      <c r="E187" s="817"/>
      <c r="F187" s="817"/>
      <c r="G187" s="817"/>
      <c r="H187" s="817"/>
      <c r="I187" s="817"/>
      <c r="J187" s="817"/>
      <c r="K187" s="817"/>
      <c r="L187" s="818"/>
      <c r="M187" s="276"/>
      <c r="N187" s="175"/>
    </row>
    <row r="188" spans="1:14" ht="16.5" customHeight="1">
      <c r="A188" s="175"/>
      <c r="B188" s="275"/>
      <c r="C188" s="816"/>
      <c r="D188" s="817"/>
      <c r="E188" s="817"/>
      <c r="F188" s="817"/>
      <c r="G188" s="817"/>
      <c r="H188" s="817"/>
      <c r="I188" s="817"/>
      <c r="J188" s="817"/>
      <c r="K188" s="817"/>
      <c r="L188" s="818"/>
      <c r="M188" s="276"/>
      <c r="N188" s="175"/>
    </row>
    <row r="189" spans="1:14" ht="16.5" customHeight="1">
      <c r="A189" s="175"/>
      <c r="B189" s="275"/>
      <c r="C189" s="816"/>
      <c r="D189" s="817"/>
      <c r="E189" s="817"/>
      <c r="F189" s="817"/>
      <c r="G189" s="817"/>
      <c r="H189" s="817"/>
      <c r="I189" s="817"/>
      <c r="J189" s="817"/>
      <c r="K189" s="817"/>
      <c r="L189" s="818"/>
      <c r="M189" s="276"/>
      <c r="N189" s="175"/>
    </row>
    <row r="190" spans="1:14" ht="16.5" customHeight="1">
      <c r="A190" s="175"/>
      <c r="B190" s="271"/>
      <c r="C190" s="816"/>
      <c r="D190" s="817"/>
      <c r="E190" s="817"/>
      <c r="F190" s="817"/>
      <c r="G190" s="817"/>
      <c r="H190" s="817"/>
      <c r="I190" s="817"/>
      <c r="J190" s="817"/>
      <c r="K190" s="817"/>
      <c r="L190" s="818"/>
      <c r="M190" s="272"/>
      <c r="N190" s="175"/>
    </row>
    <row r="191" spans="1:14" ht="7.5" customHeight="1">
      <c r="A191" s="175"/>
      <c r="B191" s="271"/>
      <c r="C191" s="816"/>
      <c r="D191" s="817"/>
      <c r="E191" s="817"/>
      <c r="F191" s="817"/>
      <c r="G191" s="817"/>
      <c r="H191" s="817"/>
      <c r="I191" s="817"/>
      <c r="J191" s="817"/>
      <c r="K191" s="817"/>
      <c r="L191" s="818"/>
      <c r="M191" s="272"/>
      <c r="N191" s="175"/>
    </row>
    <row r="192" spans="1:14" ht="16.5" customHeight="1">
      <c r="A192" s="175"/>
      <c r="B192" s="271"/>
      <c r="C192" s="816"/>
      <c r="D192" s="817"/>
      <c r="E192" s="817"/>
      <c r="F192" s="817"/>
      <c r="G192" s="817"/>
      <c r="H192" s="817"/>
      <c r="I192" s="817"/>
      <c r="J192" s="817"/>
      <c r="K192" s="817"/>
      <c r="L192" s="818"/>
      <c r="M192" s="272"/>
      <c r="N192" s="175"/>
    </row>
    <row r="193" spans="1:14" ht="16.5" customHeight="1">
      <c r="A193" s="175"/>
      <c r="B193" s="271"/>
      <c r="C193" s="816"/>
      <c r="D193" s="817"/>
      <c r="E193" s="817"/>
      <c r="F193" s="817"/>
      <c r="G193" s="817"/>
      <c r="H193" s="817"/>
      <c r="I193" s="817"/>
      <c r="J193" s="817"/>
      <c r="K193" s="817"/>
      <c r="L193" s="818"/>
      <c r="M193" s="273"/>
      <c r="N193" s="175"/>
    </row>
    <row r="194" spans="1:14" ht="16.5" customHeight="1">
      <c r="A194" s="175"/>
      <c r="B194" s="271"/>
      <c r="C194" s="816"/>
      <c r="D194" s="817"/>
      <c r="E194" s="817"/>
      <c r="F194" s="817"/>
      <c r="G194" s="817"/>
      <c r="H194" s="817"/>
      <c r="I194" s="817"/>
      <c r="J194" s="817"/>
      <c r="K194" s="817"/>
      <c r="L194" s="818"/>
      <c r="M194" s="273"/>
      <c r="N194" s="175"/>
    </row>
    <row r="195" spans="1:14" ht="16.5" customHeight="1">
      <c r="A195" s="175"/>
      <c r="B195" s="271"/>
      <c r="C195" s="816"/>
      <c r="D195" s="817"/>
      <c r="E195" s="817"/>
      <c r="F195" s="817"/>
      <c r="G195" s="817"/>
      <c r="H195" s="817"/>
      <c r="I195" s="817"/>
      <c r="J195" s="817"/>
      <c r="K195" s="817"/>
      <c r="L195" s="818"/>
      <c r="M195" s="272"/>
      <c r="N195" s="175"/>
    </row>
    <row r="196" spans="1:14" ht="16.5" customHeight="1">
      <c r="A196" s="175"/>
      <c r="B196" s="271"/>
      <c r="C196" s="816"/>
      <c r="D196" s="817"/>
      <c r="E196" s="817"/>
      <c r="F196" s="817"/>
      <c r="G196" s="817"/>
      <c r="H196" s="817"/>
      <c r="I196" s="817"/>
      <c r="J196" s="817"/>
      <c r="K196" s="817"/>
      <c r="L196" s="818"/>
      <c r="M196" s="272"/>
      <c r="N196" s="175"/>
    </row>
    <row r="197" spans="1:14" ht="16.5" customHeight="1">
      <c r="A197" s="175"/>
      <c r="B197" s="271"/>
      <c r="C197" s="816"/>
      <c r="D197" s="817"/>
      <c r="E197" s="817"/>
      <c r="F197" s="817"/>
      <c r="G197" s="817"/>
      <c r="H197" s="817"/>
      <c r="I197" s="817"/>
      <c r="J197" s="817"/>
      <c r="K197" s="817"/>
      <c r="L197" s="818"/>
      <c r="M197" s="272"/>
      <c r="N197" s="175"/>
    </row>
    <row r="198" spans="1:14" ht="16.5" customHeight="1">
      <c r="A198" s="175"/>
      <c r="B198" s="271"/>
      <c r="C198" s="816"/>
      <c r="D198" s="817"/>
      <c r="E198" s="817"/>
      <c r="F198" s="817"/>
      <c r="G198" s="817"/>
      <c r="H198" s="817"/>
      <c r="I198" s="817"/>
      <c r="J198" s="817"/>
      <c r="K198" s="817"/>
      <c r="L198" s="818"/>
      <c r="M198" s="272"/>
      <c r="N198" s="175"/>
    </row>
    <row r="199" spans="1:14" ht="16.5" customHeight="1">
      <c r="A199" s="175"/>
      <c r="B199" s="271"/>
      <c r="C199" s="816"/>
      <c r="D199" s="817"/>
      <c r="E199" s="817"/>
      <c r="F199" s="817"/>
      <c r="G199" s="817"/>
      <c r="H199" s="817"/>
      <c r="I199" s="817"/>
      <c r="J199" s="817"/>
      <c r="K199" s="817"/>
      <c r="L199" s="818"/>
      <c r="M199" s="273"/>
      <c r="N199" s="175"/>
    </row>
    <row r="200" spans="1:14" ht="16.5" customHeight="1">
      <c r="A200" s="175"/>
      <c r="B200" s="271"/>
      <c r="C200" s="816"/>
      <c r="D200" s="817"/>
      <c r="E200" s="817"/>
      <c r="F200" s="817"/>
      <c r="G200" s="817"/>
      <c r="H200" s="817"/>
      <c r="I200" s="817"/>
      <c r="J200" s="817"/>
      <c r="K200" s="817"/>
      <c r="L200" s="818"/>
      <c r="M200" s="273"/>
      <c r="N200" s="175"/>
    </row>
    <row r="201" spans="1:14" ht="16.5" customHeight="1">
      <c r="A201" s="175"/>
      <c r="B201" s="271"/>
      <c r="C201" s="816"/>
      <c r="D201" s="817"/>
      <c r="E201" s="817"/>
      <c r="F201" s="817"/>
      <c r="G201" s="817"/>
      <c r="H201" s="817"/>
      <c r="I201" s="817"/>
      <c r="J201" s="817"/>
      <c r="K201" s="817"/>
      <c r="L201" s="818"/>
      <c r="M201" s="273"/>
      <c r="N201" s="175"/>
    </row>
    <row r="202" spans="1:14" ht="16.5" customHeight="1">
      <c r="A202" s="175"/>
      <c r="B202" s="271"/>
      <c r="C202" s="816"/>
      <c r="D202" s="817"/>
      <c r="E202" s="817"/>
      <c r="F202" s="817"/>
      <c r="G202" s="817"/>
      <c r="H202" s="817"/>
      <c r="I202" s="817"/>
      <c r="J202" s="817"/>
      <c r="K202" s="817"/>
      <c r="L202" s="818"/>
      <c r="M202" s="273"/>
      <c r="N202" s="175"/>
    </row>
    <row r="203" spans="1:14" ht="16.5" customHeight="1">
      <c r="A203" s="175"/>
      <c r="B203" s="271"/>
      <c r="C203" s="816"/>
      <c r="D203" s="817"/>
      <c r="E203" s="817"/>
      <c r="F203" s="817"/>
      <c r="G203" s="817"/>
      <c r="H203" s="817"/>
      <c r="I203" s="817"/>
      <c r="J203" s="817"/>
      <c r="K203" s="817"/>
      <c r="L203" s="818"/>
      <c r="M203" s="273"/>
      <c r="N203" s="175"/>
    </row>
    <row r="204" spans="1:14" ht="16.5" customHeight="1">
      <c r="A204" s="175"/>
      <c r="B204" s="271"/>
      <c r="C204" s="816"/>
      <c r="D204" s="817"/>
      <c r="E204" s="817"/>
      <c r="F204" s="817"/>
      <c r="G204" s="817"/>
      <c r="H204" s="817"/>
      <c r="I204" s="817"/>
      <c r="J204" s="817"/>
      <c r="K204" s="817"/>
      <c r="L204" s="818"/>
      <c r="M204" s="273"/>
      <c r="N204" s="175"/>
    </row>
    <row r="205" spans="1:14" ht="16.5" customHeight="1">
      <c r="A205" s="175"/>
      <c r="B205" s="271"/>
      <c r="C205" s="816"/>
      <c r="D205" s="817"/>
      <c r="E205" s="817"/>
      <c r="F205" s="817"/>
      <c r="G205" s="817"/>
      <c r="H205" s="817"/>
      <c r="I205" s="817"/>
      <c r="J205" s="817"/>
      <c r="K205" s="817"/>
      <c r="L205" s="818"/>
      <c r="M205" s="273"/>
      <c r="N205" s="175"/>
    </row>
    <row r="206" spans="1:14" ht="16.5" customHeight="1">
      <c r="A206" s="175"/>
      <c r="B206" s="271"/>
      <c r="C206" s="816"/>
      <c r="D206" s="817"/>
      <c r="E206" s="817"/>
      <c r="F206" s="817"/>
      <c r="G206" s="817"/>
      <c r="H206" s="817"/>
      <c r="I206" s="817"/>
      <c r="J206" s="817"/>
      <c r="K206" s="817"/>
      <c r="L206" s="818"/>
      <c r="M206" s="272"/>
      <c r="N206" s="175"/>
    </row>
    <row r="207" spans="1:14" ht="16.5" customHeight="1">
      <c r="A207" s="175"/>
      <c r="B207" s="271"/>
      <c r="C207" s="816"/>
      <c r="D207" s="817"/>
      <c r="E207" s="817"/>
      <c r="F207" s="817"/>
      <c r="G207" s="817"/>
      <c r="H207" s="817"/>
      <c r="I207" s="817"/>
      <c r="J207" s="817"/>
      <c r="K207" s="817"/>
      <c r="L207" s="818"/>
      <c r="M207" s="272"/>
      <c r="N207" s="175"/>
    </row>
    <row r="208" spans="1:14" ht="16.5" customHeight="1">
      <c r="A208" s="175"/>
      <c r="B208" s="271"/>
      <c r="C208" s="816"/>
      <c r="D208" s="817"/>
      <c r="E208" s="817"/>
      <c r="F208" s="817"/>
      <c r="G208" s="817"/>
      <c r="H208" s="817"/>
      <c r="I208" s="817"/>
      <c r="J208" s="817"/>
      <c r="K208" s="817"/>
      <c r="L208" s="818"/>
      <c r="M208" s="272"/>
      <c r="N208" s="175"/>
    </row>
    <row r="209" spans="1:14" ht="16.5" customHeight="1">
      <c r="A209" s="175"/>
      <c r="B209" s="271"/>
      <c r="C209" s="816"/>
      <c r="D209" s="817"/>
      <c r="E209" s="817"/>
      <c r="F209" s="817"/>
      <c r="G209" s="817"/>
      <c r="H209" s="817"/>
      <c r="I209" s="817"/>
      <c r="J209" s="817"/>
      <c r="K209" s="817"/>
      <c r="L209" s="818"/>
      <c r="M209" s="273"/>
      <c r="N209" s="175"/>
    </row>
    <row r="210" spans="1:14" ht="16.5" customHeight="1">
      <c r="A210" s="175"/>
      <c r="B210" s="271"/>
      <c r="C210" s="816"/>
      <c r="D210" s="817"/>
      <c r="E210" s="817"/>
      <c r="F210" s="817"/>
      <c r="G210" s="817"/>
      <c r="H210" s="817"/>
      <c r="I210" s="817"/>
      <c r="J210" s="817"/>
      <c r="K210" s="817"/>
      <c r="L210" s="818"/>
      <c r="M210" s="273"/>
      <c r="N210" s="175"/>
    </row>
    <row r="211" spans="1:14" ht="16.5" customHeight="1">
      <c r="A211" s="175"/>
      <c r="B211" s="271"/>
      <c r="C211" s="816"/>
      <c r="D211" s="817"/>
      <c r="E211" s="817"/>
      <c r="F211" s="817"/>
      <c r="G211" s="817"/>
      <c r="H211" s="817"/>
      <c r="I211" s="817"/>
      <c r="J211" s="817"/>
      <c r="K211" s="817"/>
      <c r="L211" s="818"/>
      <c r="M211" s="273"/>
      <c r="N211" s="175"/>
    </row>
    <row r="212" spans="1:14" ht="16.5" customHeight="1">
      <c r="A212" s="175"/>
      <c r="B212" s="271"/>
      <c r="C212" s="816"/>
      <c r="D212" s="817"/>
      <c r="E212" s="817"/>
      <c r="F212" s="817"/>
      <c r="G212" s="817"/>
      <c r="H212" s="817"/>
      <c r="I212" s="817"/>
      <c r="J212" s="817"/>
      <c r="K212" s="817"/>
      <c r="L212" s="818"/>
      <c r="M212" s="273"/>
      <c r="N212" s="175"/>
    </row>
    <row r="213" spans="1:14" ht="16.5" customHeight="1">
      <c r="A213" s="175"/>
      <c r="B213" s="271"/>
      <c r="C213" s="816"/>
      <c r="D213" s="817"/>
      <c r="E213" s="817"/>
      <c r="F213" s="817"/>
      <c r="G213" s="817"/>
      <c r="H213" s="817"/>
      <c r="I213" s="817"/>
      <c r="J213" s="817"/>
      <c r="K213" s="817"/>
      <c r="L213" s="818"/>
      <c r="M213" s="273"/>
      <c r="N213" s="175"/>
    </row>
    <row r="214" spans="1:14" ht="16.5" customHeight="1">
      <c r="A214" s="175"/>
      <c r="B214" s="271"/>
      <c r="C214" s="816"/>
      <c r="D214" s="817"/>
      <c r="E214" s="817"/>
      <c r="F214" s="817"/>
      <c r="G214" s="817"/>
      <c r="H214" s="817"/>
      <c r="I214" s="817"/>
      <c r="J214" s="817"/>
      <c r="K214" s="817"/>
      <c r="L214" s="818"/>
      <c r="M214" s="273"/>
      <c r="N214" s="175"/>
    </row>
    <row r="215" spans="1:14" ht="16.5" customHeight="1">
      <c r="A215" s="175"/>
      <c r="B215" s="271"/>
      <c r="C215" s="816"/>
      <c r="D215" s="817"/>
      <c r="E215" s="817"/>
      <c r="F215" s="817"/>
      <c r="G215" s="817"/>
      <c r="H215" s="817"/>
      <c r="I215" s="817"/>
      <c r="J215" s="817"/>
      <c r="K215" s="817"/>
      <c r="L215" s="818"/>
      <c r="M215" s="273"/>
      <c r="N215" s="175"/>
    </row>
    <row r="216" spans="1:14" ht="16.5" customHeight="1">
      <c r="A216" s="175"/>
      <c r="B216" s="271"/>
      <c r="C216" s="816"/>
      <c r="D216" s="817"/>
      <c r="E216" s="817"/>
      <c r="F216" s="817"/>
      <c r="G216" s="817"/>
      <c r="H216" s="817"/>
      <c r="I216" s="817"/>
      <c r="J216" s="817"/>
      <c r="K216" s="817"/>
      <c r="L216" s="818"/>
      <c r="M216" s="273"/>
      <c r="N216" s="175"/>
    </row>
    <row r="217" spans="1:14" ht="16.5" customHeight="1">
      <c r="A217" s="175"/>
      <c r="B217" s="271"/>
      <c r="C217" s="816"/>
      <c r="D217" s="817"/>
      <c r="E217" s="817"/>
      <c r="F217" s="817"/>
      <c r="G217" s="817"/>
      <c r="H217" s="817"/>
      <c r="I217" s="817"/>
      <c r="J217" s="817"/>
      <c r="K217" s="817"/>
      <c r="L217" s="818"/>
      <c r="M217" s="274"/>
      <c r="N217" s="175"/>
    </row>
    <row r="218" spans="1:14" ht="8.25" customHeight="1">
      <c r="A218" s="175"/>
      <c r="B218" s="271"/>
      <c r="C218" s="816"/>
      <c r="D218" s="817"/>
      <c r="E218" s="817"/>
      <c r="F218" s="817"/>
      <c r="G218" s="817"/>
      <c r="H218" s="817"/>
      <c r="I218" s="817"/>
      <c r="J218" s="817"/>
      <c r="K218" s="817"/>
      <c r="L218" s="818"/>
      <c r="M218" s="272"/>
      <c r="N218" s="175"/>
    </row>
    <row r="219" spans="1:14" ht="16.5" customHeight="1">
      <c r="A219" s="175"/>
      <c r="B219" s="271"/>
      <c r="C219" s="816"/>
      <c r="D219" s="817"/>
      <c r="E219" s="817"/>
      <c r="F219" s="817"/>
      <c r="G219" s="817"/>
      <c r="H219" s="817"/>
      <c r="I219" s="817"/>
      <c r="J219" s="817"/>
      <c r="K219" s="817"/>
      <c r="L219" s="818"/>
      <c r="M219" s="272"/>
      <c r="N219" s="175"/>
    </row>
    <row r="220" spans="1:14" ht="16.5" customHeight="1">
      <c r="A220" s="175"/>
      <c r="B220" s="271"/>
      <c r="C220" s="816"/>
      <c r="D220" s="817"/>
      <c r="E220" s="817"/>
      <c r="F220" s="817"/>
      <c r="G220" s="817"/>
      <c r="H220" s="817"/>
      <c r="I220" s="817"/>
      <c r="J220" s="817"/>
      <c r="K220" s="817"/>
      <c r="L220" s="818"/>
      <c r="M220" s="273"/>
      <c r="N220" s="175"/>
    </row>
    <row r="221" spans="1:14" ht="16.5" customHeight="1">
      <c r="A221" s="175"/>
      <c r="B221" s="271"/>
      <c r="C221" s="816"/>
      <c r="D221" s="817"/>
      <c r="E221" s="817"/>
      <c r="F221" s="817"/>
      <c r="G221" s="817"/>
      <c r="H221" s="817"/>
      <c r="I221" s="817"/>
      <c r="J221" s="817"/>
      <c r="K221" s="817"/>
      <c r="L221" s="818"/>
      <c r="M221" s="273"/>
      <c r="N221" s="175"/>
    </row>
    <row r="222" spans="1:14" ht="16.5" customHeight="1">
      <c r="A222" s="175"/>
      <c r="B222" s="271"/>
      <c r="C222" s="816"/>
      <c r="D222" s="817"/>
      <c r="E222" s="817"/>
      <c r="F222" s="817"/>
      <c r="G222" s="817"/>
      <c r="H222" s="817"/>
      <c r="I222" s="817"/>
      <c r="J222" s="817"/>
      <c r="K222" s="817"/>
      <c r="L222" s="818"/>
      <c r="M222" s="274"/>
      <c r="N222" s="175"/>
    </row>
    <row r="223" spans="1:14" ht="16.5" customHeight="1">
      <c r="A223" s="175"/>
      <c r="B223" s="275"/>
      <c r="C223" s="816"/>
      <c r="D223" s="817"/>
      <c r="E223" s="817"/>
      <c r="F223" s="817"/>
      <c r="G223" s="817"/>
      <c r="H223" s="817"/>
      <c r="I223" s="817"/>
      <c r="J223" s="817"/>
      <c r="K223" s="817"/>
      <c r="L223" s="818"/>
      <c r="M223" s="276"/>
      <c r="N223" s="175"/>
    </row>
    <row r="224" spans="1:14" ht="16.5" customHeight="1">
      <c r="A224" s="175"/>
      <c r="B224" s="275"/>
      <c r="C224" s="816"/>
      <c r="D224" s="817"/>
      <c r="E224" s="817"/>
      <c r="F224" s="817"/>
      <c r="G224" s="817"/>
      <c r="H224" s="817"/>
      <c r="I224" s="817"/>
      <c r="J224" s="817"/>
      <c r="K224" s="817"/>
      <c r="L224" s="818"/>
      <c r="M224" s="276"/>
      <c r="N224" s="175"/>
    </row>
    <row r="225" spans="1:14" ht="16.5" customHeight="1">
      <c r="A225" s="175"/>
      <c r="B225" s="275"/>
      <c r="C225" s="816"/>
      <c r="D225" s="817"/>
      <c r="E225" s="817"/>
      <c r="F225" s="817"/>
      <c r="G225" s="817"/>
      <c r="H225" s="817"/>
      <c r="I225" s="817"/>
      <c r="J225" s="817"/>
      <c r="K225" s="817"/>
      <c r="L225" s="818"/>
      <c r="M225" s="276"/>
      <c r="N225" s="175"/>
    </row>
    <row r="226" spans="1:14" ht="16.5" customHeight="1">
      <c r="A226" s="175"/>
      <c r="B226" s="271"/>
      <c r="C226" s="816"/>
      <c r="D226" s="817"/>
      <c r="E226" s="817"/>
      <c r="F226" s="817"/>
      <c r="G226" s="817"/>
      <c r="H226" s="817"/>
      <c r="I226" s="817"/>
      <c r="J226" s="817"/>
      <c r="K226" s="817"/>
      <c r="L226" s="818"/>
      <c r="M226" s="272"/>
      <c r="N226" s="175"/>
    </row>
    <row r="227" spans="1:14" ht="16.5" customHeight="1">
      <c r="A227" s="175"/>
      <c r="B227" s="271"/>
      <c r="C227" s="816"/>
      <c r="D227" s="817"/>
      <c r="E227" s="817"/>
      <c r="F227" s="817"/>
      <c r="G227" s="817"/>
      <c r="H227" s="817"/>
      <c r="I227" s="817"/>
      <c r="J227" s="817"/>
      <c r="K227" s="817"/>
      <c r="L227" s="818"/>
      <c r="M227" s="272"/>
      <c r="N227" s="175"/>
    </row>
    <row r="228" spans="1:14" ht="16.5" customHeight="1">
      <c r="A228" s="175"/>
      <c r="B228" s="271"/>
      <c r="C228" s="816"/>
      <c r="D228" s="817"/>
      <c r="E228" s="817"/>
      <c r="F228" s="817"/>
      <c r="G228" s="817"/>
      <c r="H228" s="817"/>
      <c r="I228" s="817"/>
      <c r="J228" s="817"/>
      <c r="K228" s="817"/>
      <c r="L228" s="818"/>
      <c r="M228" s="272"/>
      <c r="N228" s="175"/>
    </row>
    <row r="229" spans="1:14" ht="16.5" customHeight="1">
      <c r="A229" s="175"/>
      <c r="B229" s="271"/>
      <c r="C229" s="816"/>
      <c r="D229" s="817"/>
      <c r="E229" s="817"/>
      <c r="F229" s="817"/>
      <c r="G229" s="817"/>
      <c r="H229" s="817"/>
      <c r="I229" s="817"/>
      <c r="J229" s="817"/>
      <c r="K229" s="817"/>
      <c r="L229" s="818"/>
      <c r="M229" s="273"/>
      <c r="N229" s="175"/>
    </row>
    <row r="230" spans="1:14" ht="16.5" customHeight="1">
      <c r="A230" s="175"/>
      <c r="B230" s="271"/>
      <c r="C230" s="816"/>
      <c r="D230" s="817"/>
      <c r="E230" s="817"/>
      <c r="F230" s="817"/>
      <c r="G230" s="817"/>
      <c r="H230" s="817"/>
      <c r="I230" s="817"/>
      <c r="J230" s="817"/>
      <c r="K230" s="817"/>
      <c r="L230" s="818"/>
      <c r="M230" s="273"/>
      <c r="N230" s="175"/>
    </row>
    <row r="231" spans="1:14" ht="16.5" customHeight="1">
      <c r="A231" s="175"/>
      <c r="B231" s="271"/>
      <c r="C231" s="816"/>
      <c r="D231" s="817"/>
      <c r="E231" s="817"/>
      <c r="F231" s="817"/>
      <c r="G231" s="817"/>
      <c r="H231" s="817"/>
      <c r="I231" s="817"/>
      <c r="J231" s="817"/>
      <c r="K231" s="817"/>
      <c r="L231" s="818"/>
      <c r="M231" s="272"/>
      <c r="N231" s="175"/>
    </row>
    <row r="232" spans="1:14" ht="16.5" customHeight="1">
      <c r="A232" s="175"/>
      <c r="B232" s="271"/>
      <c r="C232" s="816"/>
      <c r="D232" s="817"/>
      <c r="E232" s="817"/>
      <c r="F232" s="817"/>
      <c r="G232" s="817"/>
      <c r="H232" s="817"/>
      <c r="I232" s="817"/>
      <c r="J232" s="817"/>
      <c r="K232" s="817"/>
      <c r="L232" s="818"/>
      <c r="M232" s="272"/>
      <c r="N232" s="175"/>
    </row>
    <row r="233" spans="1:14" ht="16.5" customHeight="1">
      <c r="A233" s="175"/>
      <c r="B233" s="271"/>
      <c r="C233" s="816"/>
      <c r="D233" s="817"/>
      <c r="E233" s="817"/>
      <c r="F233" s="817"/>
      <c r="G233" s="817"/>
      <c r="H233" s="817"/>
      <c r="I233" s="817"/>
      <c r="J233" s="817"/>
      <c r="K233" s="817"/>
      <c r="L233" s="818"/>
      <c r="M233" s="272"/>
      <c r="N233" s="175"/>
    </row>
    <row r="234" spans="1:14" ht="16.5" customHeight="1">
      <c r="A234" s="175"/>
      <c r="B234" s="271"/>
      <c r="C234" s="816"/>
      <c r="D234" s="817"/>
      <c r="E234" s="817"/>
      <c r="F234" s="817"/>
      <c r="G234" s="817"/>
      <c r="H234" s="817"/>
      <c r="I234" s="817"/>
      <c r="J234" s="817"/>
      <c r="K234" s="817"/>
      <c r="L234" s="818"/>
      <c r="M234" s="272"/>
      <c r="N234" s="175"/>
    </row>
    <row r="235" spans="1:14" ht="16.5" customHeight="1">
      <c r="A235" s="175"/>
      <c r="B235" s="271"/>
      <c r="C235" s="816"/>
      <c r="D235" s="817"/>
      <c r="E235" s="817"/>
      <c r="F235" s="817"/>
      <c r="G235" s="817"/>
      <c r="H235" s="817"/>
      <c r="I235" s="817"/>
      <c r="J235" s="817"/>
      <c r="K235" s="817"/>
      <c r="L235" s="818"/>
      <c r="M235" s="273"/>
      <c r="N235" s="175"/>
    </row>
    <row r="236" spans="1:14" ht="16.5" customHeight="1">
      <c r="A236" s="175"/>
      <c r="B236" s="271"/>
      <c r="C236" s="816"/>
      <c r="D236" s="817"/>
      <c r="E236" s="817"/>
      <c r="F236" s="817"/>
      <c r="G236" s="817"/>
      <c r="H236" s="817"/>
      <c r="I236" s="817"/>
      <c r="J236" s="817"/>
      <c r="K236" s="817"/>
      <c r="L236" s="818"/>
      <c r="M236" s="273"/>
      <c r="N236" s="175"/>
    </row>
    <row r="237" spans="1:14" ht="16.5" customHeight="1">
      <c r="A237" s="175"/>
      <c r="B237" s="271"/>
      <c r="C237" s="816"/>
      <c r="D237" s="817"/>
      <c r="E237" s="817"/>
      <c r="F237" s="817"/>
      <c r="G237" s="817"/>
      <c r="H237" s="817"/>
      <c r="I237" s="817"/>
      <c r="J237" s="817"/>
      <c r="K237" s="817"/>
      <c r="L237" s="818"/>
      <c r="M237" s="273"/>
      <c r="N237" s="175"/>
    </row>
    <row r="238" spans="1:14" ht="16.5" customHeight="1">
      <c r="A238" s="175"/>
      <c r="B238" s="271"/>
      <c r="C238" s="816"/>
      <c r="D238" s="817"/>
      <c r="E238" s="817"/>
      <c r="F238" s="817"/>
      <c r="G238" s="817"/>
      <c r="H238" s="817"/>
      <c r="I238" s="817"/>
      <c r="J238" s="817"/>
      <c r="K238" s="817"/>
      <c r="L238" s="818"/>
      <c r="M238" s="273"/>
      <c r="N238" s="175"/>
    </row>
    <row r="239" spans="1:14" ht="16.5" customHeight="1" thickBot="1">
      <c r="A239" s="175"/>
      <c r="B239" s="271"/>
      <c r="C239" s="819"/>
      <c r="D239" s="820"/>
      <c r="E239" s="820"/>
      <c r="F239" s="820"/>
      <c r="G239" s="820"/>
      <c r="H239" s="820"/>
      <c r="I239" s="820"/>
      <c r="J239" s="820"/>
      <c r="K239" s="820"/>
      <c r="L239" s="821"/>
      <c r="M239" s="273"/>
      <c r="N239" s="175"/>
    </row>
    <row r="240" spans="1:14" ht="16.5" customHeight="1" thickBot="1">
      <c r="A240" s="175"/>
      <c r="B240" s="277"/>
      <c r="C240" s="278"/>
      <c r="D240" s="278"/>
      <c r="E240" s="278"/>
      <c r="F240" s="278"/>
      <c r="G240" s="278"/>
      <c r="H240" s="278"/>
      <c r="I240" s="278"/>
      <c r="J240" s="278"/>
      <c r="K240" s="278"/>
      <c r="L240" s="278"/>
      <c r="M240" s="279"/>
      <c r="N240" s="175"/>
    </row>
    <row r="241" spans="1:14">
      <c r="A241" s="175"/>
      <c r="B241" s="208"/>
      <c r="C241" s="208"/>
      <c r="D241" s="208"/>
      <c r="E241" s="208"/>
      <c r="F241" s="208"/>
      <c r="G241" s="208"/>
      <c r="H241" s="208"/>
      <c r="I241" s="208"/>
      <c r="J241" s="208"/>
      <c r="K241" s="208"/>
      <c r="L241" s="208"/>
      <c r="M241" s="208"/>
      <c r="N241" s="175"/>
    </row>
  </sheetData>
  <mergeCells count="18">
    <mergeCell ref="C11:L78"/>
    <mergeCell ref="C91:L158"/>
    <mergeCell ref="C171:L239"/>
    <mergeCell ref="E163:J166"/>
    <mergeCell ref="F167:G167"/>
    <mergeCell ref="H167:I167"/>
    <mergeCell ref="C168:M168"/>
    <mergeCell ref="B169:M169"/>
    <mergeCell ref="E83:J86"/>
    <mergeCell ref="F87:G87"/>
    <mergeCell ref="H87:I87"/>
    <mergeCell ref="C88:M88"/>
    <mergeCell ref="B89:M89"/>
    <mergeCell ref="E3:J6"/>
    <mergeCell ref="F7:G7"/>
    <mergeCell ref="H7:I7"/>
    <mergeCell ref="C8:M8"/>
    <mergeCell ref="B9:M9"/>
  </mergeCells>
  <phoneticPr fontId="27" type="noConversion"/>
  <printOptions horizontalCentered="1"/>
  <pageMargins left="0.51181102362204722" right="0.27559055118110237" top="0.74803149606299213" bottom="0.51181102362204722" header="0.23622047244094491" footer="0.23622047244094491"/>
  <pageSetup paperSize="9" scale="63" fitToHeight="0" orientation="portrait" r:id="rId1"/>
  <headerFooter alignWithMargins="0">
    <oddHeader>&amp;C&amp;A</oddHeader>
    <oddFooter>&amp;RPage&amp;Pof&amp;N</oddFooter>
  </headerFooter>
  <rowBreaks count="2" manualBreakCount="2">
    <brk id="80" max="13" man="1"/>
    <brk id="160" max="13" man="1"/>
  </rowBreaks>
  <drawing r:id="rId2"/>
  <legacyDrawing r:id="rId3"/>
  <oleObjects>
    <mc:AlternateContent xmlns:mc="http://schemas.openxmlformats.org/markup-compatibility/2006">
      <mc:Choice Requires="x14">
        <oleObject progId="AutoCAD.Drawing.22" shapeId="8198" r:id="rId4">
          <objectPr defaultSize="0" autoPict="0" r:id="rId5">
            <anchor moveWithCells="1">
              <from>
                <xdr:col>2</xdr:col>
                <xdr:colOff>236220</xdr:colOff>
                <xdr:row>11</xdr:row>
                <xdr:rowOff>7620</xdr:rowOff>
              </from>
              <to>
                <xdr:col>11</xdr:col>
                <xdr:colOff>449580</xdr:colOff>
                <xdr:row>77</xdr:row>
                <xdr:rowOff>152400</xdr:rowOff>
              </to>
            </anchor>
          </objectPr>
        </oleObject>
      </mc:Choice>
      <mc:Fallback>
        <oleObject progId="AutoCAD.Drawing.22" shapeId="8198" r:id="rId4"/>
      </mc:Fallback>
    </mc:AlternateContent>
    <mc:AlternateContent xmlns:mc="http://schemas.openxmlformats.org/markup-compatibility/2006">
      <mc:Choice Requires="x14">
        <oleObject progId="AutoCAD.Drawing.22" shapeId="8199" r:id="rId6">
          <objectPr defaultSize="0" autoPict="0" r:id="rId7">
            <anchor moveWithCells="1">
              <from>
                <xdr:col>2</xdr:col>
                <xdr:colOff>190500</xdr:colOff>
                <xdr:row>91</xdr:row>
                <xdr:rowOff>76200</xdr:rowOff>
              </from>
              <to>
                <xdr:col>10</xdr:col>
                <xdr:colOff>640080</xdr:colOff>
                <xdr:row>157</xdr:row>
                <xdr:rowOff>198120</xdr:rowOff>
              </to>
            </anchor>
          </objectPr>
        </oleObject>
      </mc:Choice>
      <mc:Fallback>
        <oleObject progId="AutoCAD.Drawing.22" shapeId="8199" r:id="rId6"/>
      </mc:Fallback>
    </mc:AlternateContent>
    <mc:AlternateContent xmlns:mc="http://schemas.openxmlformats.org/markup-compatibility/2006">
      <mc:Choice Requires="x14">
        <oleObject progId="AutoCAD.Drawing.22" shapeId="8200" r:id="rId8">
          <objectPr defaultSize="0" autoPict="0" r:id="rId9">
            <anchor moveWithCells="1">
              <from>
                <xdr:col>2</xdr:col>
                <xdr:colOff>289560</xdr:colOff>
                <xdr:row>171</xdr:row>
                <xdr:rowOff>76200</xdr:rowOff>
              </from>
              <to>
                <xdr:col>11</xdr:col>
                <xdr:colOff>76200</xdr:colOff>
                <xdr:row>239</xdr:row>
                <xdr:rowOff>0</xdr:rowOff>
              </to>
            </anchor>
          </objectPr>
        </oleObject>
      </mc:Choice>
      <mc:Fallback>
        <oleObject progId="AutoCAD.Drawing.22" shapeId="8200" r:id="rId8"/>
      </mc:Fallback>
    </mc:AlternateContent>
  </oleObjec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DocID Value="https://cws.connectedpdf.com/cDocID/C05D1555ECB229B397C67FC753BC55A4~161AA4CA74C211E690C790C00E5DA09BDDCD427A3BC2CB82-A2F14520EEAA7201-27A42BD809F4B3867B3E8600"/>
</file>

<file path=customXml/item2.xml><?xml version="1.0" encoding="utf-8"?>
<VersionID Value="https://cws.connectedpdf.com/cVersionID/C05D1555ECB229B397C67FC753BC55A4~161C046474C211E690C790C00E5DA09BDDCD93DA929BCA6F-57E349CCFB8A5B56-A4214DDE027493F32A5E8600"/>
</file>

<file path=customXml/itemProps1.xml><?xml version="1.0" encoding="utf-8"?>
<ds:datastoreItem xmlns:ds="http://schemas.openxmlformats.org/officeDocument/2006/customXml" ds:itemID="{AB632F85-E635-47D2-B920-5AFFEA6E3FBD}">
  <ds:schemaRefs/>
</ds:datastoreItem>
</file>

<file path=customXml/itemProps2.xml><?xml version="1.0" encoding="utf-8"?>
<ds:datastoreItem xmlns:ds="http://schemas.openxmlformats.org/officeDocument/2006/customXml" ds:itemID="{50C36596-C6A0-4BFE-8C39-EC50BC490432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17</vt:i4>
      </vt:variant>
      <vt:variant>
        <vt:lpstr>Named Ranges</vt:lpstr>
      </vt:variant>
      <vt:variant>
        <vt:i4>11</vt:i4>
      </vt:variant>
    </vt:vector>
  </HeadingPairs>
  <TitlesOfParts>
    <vt:vector size="28" baseType="lpstr">
      <vt:lpstr>Checklist</vt:lpstr>
      <vt:lpstr>Cover</vt:lpstr>
      <vt:lpstr>A.General information</vt:lpstr>
      <vt:lpstr>B.Power</vt:lpstr>
      <vt:lpstr>C.Antenna &amp; RRU information</vt:lpstr>
      <vt:lpstr>D.Panoramic &amp; Obstacle</vt:lpstr>
      <vt:lpstr>E.Site Photo</vt:lpstr>
      <vt:lpstr>F.Antenna &amp; RRU Photo</vt:lpstr>
      <vt:lpstr>G.Drawing</vt:lpstr>
      <vt:lpstr>H.BOQ</vt:lpstr>
      <vt:lpstr>物料清单</vt:lpstr>
      <vt:lpstr>I.Dismantle List</vt:lpstr>
      <vt:lpstr>Tranmission</vt:lpstr>
      <vt:lpstr>3.LoS Survey</vt:lpstr>
      <vt:lpstr>Indoor Solution</vt:lpstr>
      <vt:lpstr>Outdoor RT Solution</vt:lpstr>
      <vt:lpstr>Outdoor GF Solution</vt:lpstr>
      <vt:lpstr>'3.LoS Survey'!Print_Area</vt:lpstr>
      <vt:lpstr>'A.General information'!Print_Area</vt:lpstr>
      <vt:lpstr>B.Power!Print_Area</vt:lpstr>
      <vt:lpstr>'C.Antenna &amp; RRU information'!Print_Area</vt:lpstr>
      <vt:lpstr>Cover!Print_Area</vt:lpstr>
      <vt:lpstr>'D.Panoramic &amp; Obstacle'!Print_Area</vt:lpstr>
      <vt:lpstr>'E.Site Photo'!Print_Area</vt:lpstr>
      <vt:lpstr>'F.Antenna &amp; RRU Photo'!Print_Area</vt:lpstr>
      <vt:lpstr>G.Drawing!Print_Area</vt:lpstr>
      <vt:lpstr>H.BOQ!Print_Area</vt:lpstr>
      <vt:lpstr>'I.Dismantle List'!Print_Area</vt:lpstr>
    </vt:vector>
  </TitlesOfParts>
  <Company>Huawei Technologies Co., Ltd.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Nguyen Dinh Tung</dc:creator>
  <cp:lastModifiedBy>Khonsavanh Khemmvong</cp:lastModifiedBy>
  <cp:lastPrinted>2018-10-10T07:09:33Z</cp:lastPrinted>
  <dcterms:created xsi:type="dcterms:W3CDTF">2003-11-13T03:46:27Z</dcterms:created>
  <dcterms:modified xsi:type="dcterms:W3CDTF">2018-12-28T10:22:36Z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readonly">
    <vt:lpwstr/>
  </property>
  <property fmtid="{D5CDD505-2E9C-101B-9397-08002B2CF9AE}" pid="3" name="_change">
    <vt:lpwstr/>
  </property>
  <property fmtid="{D5CDD505-2E9C-101B-9397-08002B2CF9AE}" pid="4" name="_full-control">
    <vt:lpwstr/>
  </property>
  <property fmtid="{D5CDD505-2E9C-101B-9397-08002B2CF9AE}" pid="5" name="sflag">
    <vt:lpwstr>1545874961</vt:lpwstr>
  </property>
  <property fmtid="{D5CDD505-2E9C-101B-9397-08002B2CF9AE}" pid="6" name="_2015_ms_pID_725343">
    <vt:lpwstr>(2)bZoNnXysxz2tKWwb+GrcppFv2hTpjQOCjkyrTsANrclruFvb6IFE9hvSKAH4c2y9CfYn0Vp/
C4QVPtHfaV5Rj+3KR3hTycj/Xnqs2E32crN7jUQDUQEmxDb2TxgdmrbsYlJfXr2xZ4mwQSQd
uQSXwnnlZEgIT9hYB9y9hyDeiX8Q4hjX6v8bjXIIn+jYOEe73iLVJbP64AIZ2f1Ffnphzr+T
HeHrPu2KAtwaDTje8i</vt:lpwstr>
  </property>
  <property fmtid="{D5CDD505-2E9C-101B-9397-08002B2CF9AE}" pid="7" name="_2015_ms_pID_7253431">
    <vt:lpwstr>FA8GYYzwNIyiFINBKpiOeu5V59A3QPxfPBCMcbEgNrDMY7gtmSfPj7
omOU8yim1QGynbuWySFdz+KNRbI7SEfn97g+59zVnVm9fOaky7vCWAjne3+bNnHdlilYrVQE
CY9vIudsZT7ZQUytA3XX0NciP9KZw01nW6aZpFxJSsxN3I6EnhusiArWBs8WozK6W2g=</vt:lpwstr>
  </property>
</Properties>
</file>